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TWHS GOLF\2018-2019\Results\"/>
    </mc:Choice>
  </mc:AlternateContent>
  <xr:revisionPtr revIDLastSave="0" documentId="8_{F09C2ACA-9D54-4C92-BEAF-8E891C1468B9}" xr6:coauthVersionLast="36" xr6:coauthVersionMax="36" xr10:uidLastSave="{00000000-0000-0000-0000-000000000000}"/>
  <bookViews>
    <workbookView xWindow="0" yWindow="0" windowWidth="20490" windowHeight="7545" activeTab="2" xr2:uid="{00000000-000D-0000-FFFF-FFFF00000000}"/>
  </bookViews>
  <sheets>
    <sheet name="Players by Team" sheetId="7" r:id="rId1"/>
    <sheet name="Team Scores" sheetId="3" r:id="rId2"/>
    <sheet name="Individual Rankings" sheetId="8" r:id="rId3"/>
    <sheet name="Day 2 Pairings" sheetId="9" r:id="rId4"/>
    <sheet name="Round 1 - Hole by Hole" sheetId="11" r:id="rId5"/>
    <sheet name="Round 2 - Hole by Hole" sheetId="12" r:id="rId6"/>
    <sheet name="Round 3 - Hole by Hole" sheetId="13" r:id="rId7"/>
    <sheet name="Tournament Stats - Links" sheetId="14" r:id="rId8"/>
    <sheet name="Tournament Stats - Lakes" sheetId="16" r:id="rId9"/>
    <sheet name="Individual Stats" sheetId="15" r:id="rId10"/>
    <sheet name="Scoreboard" sheetId="10" state="hidden" r:id="rId11"/>
  </sheets>
  <definedNames>
    <definedName name="_xlnm.Print_Area" localSheetId="0">'Players by Team'!$A$1:$U$60</definedName>
    <definedName name="_xlnm.Print_Area" localSheetId="1">'Team Scores'!$A$1:$K$43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2" i="15" l="1"/>
  <c r="N152" i="15"/>
  <c r="M152" i="15"/>
  <c r="L152" i="15"/>
  <c r="K152" i="15"/>
  <c r="J152" i="15"/>
  <c r="O151" i="15"/>
  <c r="N151" i="15"/>
  <c r="M151" i="15"/>
  <c r="L151" i="15"/>
  <c r="K151" i="15"/>
  <c r="J151" i="15"/>
  <c r="O150" i="15"/>
  <c r="N150" i="15"/>
  <c r="M150" i="15"/>
  <c r="L150" i="15"/>
  <c r="K150" i="15"/>
  <c r="J150" i="15"/>
  <c r="O149" i="15"/>
  <c r="N149" i="15"/>
  <c r="M149" i="15"/>
  <c r="L149" i="15"/>
  <c r="K149" i="15"/>
  <c r="J149" i="15"/>
  <c r="O148" i="15"/>
  <c r="N148" i="15"/>
  <c r="M148" i="15"/>
  <c r="L148" i="15"/>
  <c r="K148" i="15"/>
  <c r="J148" i="15"/>
  <c r="U139" i="12" l="1"/>
  <c r="A22" i="12"/>
  <c r="K44" i="12"/>
  <c r="T10" i="16" l="1"/>
  <c r="S10" i="16"/>
  <c r="R10" i="16"/>
  <c r="Q10" i="16"/>
  <c r="P10" i="16"/>
  <c r="O10" i="16"/>
  <c r="N10" i="16"/>
  <c r="M10" i="16"/>
  <c r="L10" i="16"/>
  <c r="T9" i="16"/>
  <c r="S9" i="16"/>
  <c r="R9" i="16"/>
  <c r="Q9" i="16"/>
  <c r="P9" i="16"/>
  <c r="O9" i="16"/>
  <c r="N9" i="16"/>
  <c r="M9" i="16"/>
  <c r="L9" i="16"/>
  <c r="T8" i="16"/>
  <c r="S8" i="16"/>
  <c r="R8" i="16"/>
  <c r="Q8" i="16"/>
  <c r="P8" i="16"/>
  <c r="O8" i="16"/>
  <c r="N8" i="16"/>
  <c r="M8" i="16"/>
  <c r="L8" i="16"/>
  <c r="T7" i="16"/>
  <c r="S7" i="16"/>
  <c r="R7" i="16"/>
  <c r="Q7" i="16"/>
  <c r="P7" i="16"/>
  <c r="O7" i="16"/>
  <c r="N7" i="16"/>
  <c r="M7" i="16"/>
  <c r="L7" i="16"/>
  <c r="T6" i="16"/>
  <c r="S6" i="16"/>
  <c r="R6" i="16"/>
  <c r="Q6" i="16"/>
  <c r="P6" i="16"/>
  <c r="O6" i="16"/>
  <c r="N6" i="16"/>
  <c r="M6" i="16"/>
  <c r="L6" i="16"/>
  <c r="T5" i="16"/>
  <c r="S5" i="16"/>
  <c r="R5" i="16"/>
  <c r="Q5" i="16"/>
  <c r="P5" i="16"/>
  <c r="O5" i="16"/>
  <c r="N5" i="16"/>
  <c r="M5" i="16"/>
  <c r="L5" i="16"/>
  <c r="T4" i="16"/>
  <c r="S4" i="16"/>
  <c r="R4" i="16"/>
  <c r="Q4" i="16"/>
  <c r="P4" i="16"/>
  <c r="O4" i="16"/>
  <c r="N4" i="16"/>
  <c r="M4" i="16"/>
  <c r="L4" i="16"/>
  <c r="C4" i="16"/>
  <c r="D4" i="16"/>
  <c r="E4" i="16"/>
  <c r="F4" i="16"/>
  <c r="G4" i="16"/>
  <c r="H4" i="16"/>
  <c r="I4" i="16"/>
  <c r="J4" i="16"/>
  <c r="C5" i="16"/>
  <c r="D5" i="16"/>
  <c r="E5" i="16"/>
  <c r="F5" i="16"/>
  <c r="G5" i="16"/>
  <c r="H5" i="16"/>
  <c r="I5" i="16"/>
  <c r="J5" i="16"/>
  <c r="C6" i="16"/>
  <c r="D6" i="16"/>
  <c r="E6" i="16"/>
  <c r="F6" i="16"/>
  <c r="G6" i="16"/>
  <c r="H6" i="16"/>
  <c r="I6" i="16"/>
  <c r="J6" i="16"/>
  <c r="C7" i="16"/>
  <c r="D7" i="16"/>
  <c r="E7" i="16"/>
  <c r="F7" i="16"/>
  <c r="G7" i="16"/>
  <c r="H7" i="16"/>
  <c r="I7" i="16"/>
  <c r="J7" i="16"/>
  <c r="C8" i="16"/>
  <c r="D8" i="16"/>
  <c r="E8" i="16"/>
  <c r="F8" i="16"/>
  <c r="G8" i="16"/>
  <c r="H8" i="16"/>
  <c r="I8" i="16"/>
  <c r="J8" i="16"/>
  <c r="C9" i="16"/>
  <c r="D9" i="16"/>
  <c r="E9" i="16"/>
  <c r="F9" i="16"/>
  <c r="G9" i="16"/>
  <c r="H9" i="16"/>
  <c r="I9" i="16"/>
  <c r="J9" i="16"/>
  <c r="C10" i="16"/>
  <c r="D10" i="16"/>
  <c r="E10" i="16"/>
  <c r="F10" i="16"/>
  <c r="G10" i="16"/>
  <c r="H10" i="16"/>
  <c r="I10" i="16"/>
  <c r="J10" i="16"/>
  <c r="B10" i="16"/>
  <c r="B9" i="16"/>
  <c r="B8" i="16"/>
  <c r="B7" i="16"/>
  <c r="B6" i="16"/>
  <c r="B5" i="16"/>
  <c r="B4" i="16"/>
  <c r="T18" i="14"/>
  <c r="S18" i="14"/>
  <c r="R18" i="14"/>
  <c r="Q18" i="14"/>
  <c r="P18" i="14"/>
  <c r="O18" i="14"/>
  <c r="N18" i="14"/>
  <c r="M18" i="14"/>
  <c r="L18" i="14"/>
  <c r="T17" i="14"/>
  <c r="S17" i="14"/>
  <c r="R17" i="14"/>
  <c r="Q17" i="14"/>
  <c r="P17" i="14"/>
  <c r="O17" i="14"/>
  <c r="N17" i="14"/>
  <c r="M17" i="14"/>
  <c r="L17" i="14"/>
  <c r="T16" i="14"/>
  <c r="S16" i="14"/>
  <c r="R16" i="14"/>
  <c r="Q16" i="14"/>
  <c r="P16" i="14"/>
  <c r="O16" i="14"/>
  <c r="N16" i="14"/>
  <c r="M16" i="14"/>
  <c r="L16" i="14"/>
  <c r="T15" i="14"/>
  <c r="S15" i="14"/>
  <c r="R15" i="14"/>
  <c r="Q15" i="14"/>
  <c r="P15" i="14"/>
  <c r="O15" i="14"/>
  <c r="N15" i="14"/>
  <c r="M15" i="14"/>
  <c r="L15" i="14"/>
  <c r="T14" i="14"/>
  <c r="S14" i="14"/>
  <c r="R14" i="14"/>
  <c r="Q14" i="14"/>
  <c r="P14" i="14"/>
  <c r="O14" i="14"/>
  <c r="N14" i="14"/>
  <c r="M14" i="14"/>
  <c r="L14" i="14"/>
  <c r="T13" i="14"/>
  <c r="S13" i="14"/>
  <c r="R13" i="14"/>
  <c r="Q13" i="14"/>
  <c r="P13" i="14"/>
  <c r="O13" i="14"/>
  <c r="N13" i="14"/>
  <c r="M13" i="14"/>
  <c r="L13" i="14"/>
  <c r="T12" i="14"/>
  <c r="S12" i="14"/>
  <c r="R12" i="14"/>
  <c r="Q12" i="14"/>
  <c r="P12" i="14"/>
  <c r="O12" i="14"/>
  <c r="N12" i="14"/>
  <c r="M12" i="14"/>
  <c r="L12" i="14"/>
  <c r="C12" i="14"/>
  <c r="D12" i="14"/>
  <c r="E12" i="14"/>
  <c r="F12" i="14"/>
  <c r="G12" i="14"/>
  <c r="H12" i="14"/>
  <c r="I12" i="14"/>
  <c r="J12" i="14"/>
  <c r="C13" i="14"/>
  <c r="D13" i="14"/>
  <c r="E13" i="14"/>
  <c r="F13" i="14"/>
  <c r="G13" i="14"/>
  <c r="H13" i="14"/>
  <c r="I13" i="14"/>
  <c r="J13" i="14"/>
  <c r="C14" i="14"/>
  <c r="D14" i="14"/>
  <c r="E14" i="14"/>
  <c r="F14" i="14"/>
  <c r="G14" i="14"/>
  <c r="H14" i="14"/>
  <c r="I14" i="14"/>
  <c r="J14" i="14"/>
  <c r="C15" i="14"/>
  <c r="D15" i="14"/>
  <c r="E15" i="14"/>
  <c r="F15" i="14"/>
  <c r="G15" i="14"/>
  <c r="H15" i="14"/>
  <c r="I15" i="14"/>
  <c r="J15" i="14"/>
  <c r="C16" i="14"/>
  <c r="D16" i="14"/>
  <c r="E16" i="14"/>
  <c r="F16" i="14"/>
  <c r="G16" i="14"/>
  <c r="H16" i="14"/>
  <c r="I16" i="14"/>
  <c r="J16" i="14"/>
  <c r="C17" i="14"/>
  <c r="D17" i="14"/>
  <c r="E17" i="14"/>
  <c r="F17" i="14"/>
  <c r="G17" i="14"/>
  <c r="H17" i="14"/>
  <c r="I17" i="14"/>
  <c r="J17" i="14"/>
  <c r="C18" i="14"/>
  <c r="D18" i="14"/>
  <c r="E18" i="14"/>
  <c r="F18" i="14"/>
  <c r="G18" i="14"/>
  <c r="H18" i="14"/>
  <c r="I18" i="14"/>
  <c r="J18" i="14"/>
  <c r="T10" i="14"/>
  <c r="S10" i="14"/>
  <c r="R10" i="14"/>
  <c r="Q10" i="14"/>
  <c r="P10" i="14"/>
  <c r="O10" i="14"/>
  <c r="N10" i="14"/>
  <c r="M10" i="14"/>
  <c r="L10" i="14"/>
  <c r="T9" i="14"/>
  <c r="S9" i="14"/>
  <c r="R9" i="14"/>
  <c r="Q9" i="14"/>
  <c r="P9" i="14"/>
  <c r="O9" i="14"/>
  <c r="N9" i="14"/>
  <c r="M9" i="14"/>
  <c r="L9" i="14"/>
  <c r="T8" i="14"/>
  <c r="S8" i="14"/>
  <c r="R8" i="14"/>
  <c r="Q8" i="14"/>
  <c r="P8" i="14"/>
  <c r="O8" i="14"/>
  <c r="N8" i="14"/>
  <c r="M8" i="14"/>
  <c r="L8" i="14"/>
  <c r="T7" i="14"/>
  <c r="S7" i="14"/>
  <c r="R7" i="14"/>
  <c r="Q7" i="14"/>
  <c r="P7" i="14"/>
  <c r="O7" i="14"/>
  <c r="N7" i="14"/>
  <c r="M7" i="14"/>
  <c r="L7" i="14"/>
  <c r="T6" i="14"/>
  <c r="S6" i="14"/>
  <c r="R6" i="14"/>
  <c r="Q6" i="14"/>
  <c r="P6" i="14"/>
  <c r="O6" i="14"/>
  <c r="N6" i="14"/>
  <c r="M6" i="14"/>
  <c r="L6" i="14"/>
  <c r="T5" i="14"/>
  <c r="S5" i="14"/>
  <c r="R5" i="14"/>
  <c r="Q5" i="14"/>
  <c r="P5" i="14"/>
  <c r="O5" i="14"/>
  <c r="N5" i="14"/>
  <c r="M5" i="14"/>
  <c r="L5" i="14"/>
  <c r="T4" i="14"/>
  <c r="S4" i="14"/>
  <c r="R4" i="14"/>
  <c r="Q4" i="14"/>
  <c r="P4" i="14"/>
  <c r="O4" i="14"/>
  <c r="N4" i="14"/>
  <c r="M4" i="14"/>
  <c r="L4" i="14"/>
  <c r="C4" i="14"/>
  <c r="D4" i="14"/>
  <c r="E4" i="14"/>
  <c r="F4" i="14"/>
  <c r="G4" i="14"/>
  <c r="H4" i="14"/>
  <c r="I4" i="14"/>
  <c r="J4" i="14"/>
  <c r="C5" i="14"/>
  <c r="D5" i="14"/>
  <c r="E5" i="14"/>
  <c r="F5" i="14"/>
  <c r="G5" i="14"/>
  <c r="H5" i="14"/>
  <c r="I5" i="14"/>
  <c r="J5" i="14"/>
  <c r="C6" i="14"/>
  <c r="D6" i="14"/>
  <c r="E6" i="14"/>
  <c r="F6" i="14"/>
  <c r="G6" i="14"/>
  <c r="H6" i="14"/>
  <c r="I6" i="14"/>
  <c r="J6" i="14"/>
  <c r="C7" i="14"/>
  <c r="D7" i="14"/>
  <c r="E7" i="14"/>
  <c r="F7" i="14"/>
  <c r="G7" i="14"/>
  <c r="H7" i="14"/>
  <c r="I7" i="14"/>
  <c r="J7" i="14"/>
  <c r="C8" i="14"/>
  <c r="D8" i="14"/>
  <c r="E8" i="14"/>
  <c r="F8" i="14"/>
  <c r="G8" i="14"/>
  <c r="H8" i="14"/>
  <c r="I8" i="14"/>
  <c r="J8" i="14"/>
  <c r="C9" i="14"/>
  <c r="D9" i="14"/>
  <c r="E9" i="14"/>
  <c r="F9" i="14"/>
  <c r="G9" i="14"/>
  <c r="H9" i="14"/>
  <c r="I9" i="14"/>
  <c r="J9" i="14"/>
  <c r="C10" i="14"/>
  <c r="D10" i="14"/>
  <c r="E10" i="14"/>
  <c r="F10" i="14"/>
  <c r="G10" i="14"/>
  <c r="H10" i="14"/>
  <c r="I10" i="14"/>
  <c r="J10" i="14"/>
  <c r="B18" i="14"/>
  <c r="B17" i="14"/>
  <c r="B16" i="14"/>
  <c r="B15" i="14"/>
  <c r="B14" i="14"/>
  <c r="B13" i="14"/>
  <c r="B12" i="14"/>
  <c r="B10" i="14"/>
  <c r="B9" i="14"/>
  <c r="B8" i="14"/>
  <c r="B7" i="14"/>
  <c r="B6" i="14"/>
  <c r="B5" i="14"/>
  <c r="B4" i="14"/>
  <c r="A7" i="3" l="1"/>
  <c r="A5" i="3"/>
  <c r="A15" i="3"/>
  <c r="C30" i="9" s="1"/>
  <c r="A20" i="3"/>
  <c r="B30" i="9" s="1"/>
  <c r="A12" i="3"/>
  <c r="A17" i="3"/>
  <c r="B25" i="9" s="1"/>
  <c r="A23" i="3"/>
  <c r="A13" i="3"/>
  <c r="C20" i="9" s="1"/>
  <c r="A10" i="3"/>
  <c r="A16" i="3"/>
  <c r="A6" i="3"/>
  <c r="C15" i="9" s="1"/>
  <c r="A8" i="3"/>
  <c r="A22" i="3"/>
  <c r="D10" i="9" s="1"/>
  <c r="A9" i="3"/>
  <c r="C10" i="9" s="1"/>
  <c r="A18" i="3"/>
  <c r="K5" i="12"/>
  <c r="U5" i="12"/>
  <c r="K5" i="13"/>
  <c r="U5" i="13"/>
  <c r="K5" i="11"/>
  <c r="U5" i="11"/>
  <c r="K6" i="12"/>
  <c r="U6" i="12"/>
  <c r="K6" i="13"/>
  <c r="U6" i="13"/>
  <c r="K6" i="11"/>
  <c r="U6" i="11"/>
  <c r="K7" i="12"/>
  <c r="U7" i="12"/>
  <c r="K7" i="13"/>
  <c r="U7" i="13"/>
  <c r="K7" i="11"/>
  <c r="V7" i="11" s="1"/>
  <c r="B4" i="7" s="1"/>
  <c r="D77" i="8" s="1"/>
  <c r="U7" i="11"/>
  <c r="K8" i="12"/>
  <c r="U8" i="12"/>
  <c r="K8" i="13"/>
  <c r="U8" i="13"/>
  <c r="K8" i="11"/>
  <c r="U8" i="11"/>
  <c r="K9" i="12"/>
  <c r="U9" i="12"/>
  <c r="K9" i="13"/>
  <c r="U9" i="13"/>
  <c r="K9" i="11"/>
  <c r="U9" i="11"/>
  <c r="K12" i="12"/>
  <c r="U12" i="12"/>
  <c r="K12" i="13"/>
  <c r="U12" i="13"/>
  <c r="K12" i="11"/>
  <c r="U12" i="11"/>
  <c r="K13" i="12"/>
  <c r="U13" i="12"/>
  <c r="K13" i="13"/>
  <c r="U13" i="13"/>
  <c r="K13" i="11"/>
  <c r="U13" i="11"/>
  <c r="K14" i="12"/>
  <c r="U14" i="12"/>
  <c r="K14" i="13"/>
  <c r="U14" i="13"/>
  <c r="K14" i="11"/>
  <c r="U14" i="11"/>
  <c r="K15" i="12"/>
  <c r="U15" i="12"/>
  <c r="K15" i="13"/>
  <c r="U15" i="13"/>
  <c r="K15" i="11"/>
  <c r="U15" i="11"/>
  <c r="K16" i="12"/>
  <c r="U16" i="12"/>
  <c r="K16" i="13"/>
  <c r="U16" i="13"/>
  <c r="K16" i="11"/>
  <c r="U16" i="11"/>
  <c r="K19" i="12"/>
  <c r="U19" i="12"/>
  <c r="K19" i="13"/>
  <c r="U19" i="13"/>
  <c r="K19" i="11"/>
  <c r="U19" i="11"/>
  <c r="K20" i="12"/>
  <c r="U20" i="12"/>
  <c r="K20" i="13"/>
  <c r="U20" i="13"/>
  <c r="K20" i="11"/>
  <c r="U20" i="11"/>
  <c r="K21" i="12"/>
  <c r="U21" i="12"/>
  <c r="K21" i="13"/>
  <c r="U21" i="13"/>
  <c r="K21" i="11"/>
  <c r="V21" i="11" s="1"/>
  <c r="N4" i="7" s="1"/>
  <c r="D87" i="8" s="1"/>
  <c r="U21" i="11"/>
  <c r="K22" i="12"/>
  <c r="U22" i="12"/>
  <c r="K22" i="13"/>
  <c r="U22" i="13"/>
  <c r="K22" i="11"/>
  <c r="U22" i="11"/>
  <c r="K23" i="12"/>
  <c r="U23" i="12"/>
  <c r="K23" i="13"/>
  <c r="U23" i="13"/>
  <c r="K23" i="11"/>
  <c r="V23" i="11" s="1"/>
  <c r="N6" i="7" s="1"/>
  <c r="D85" i="8" s="1"/>
  <c r="U23" i="11"/>
  <c r="K26" i="12"/>
  <c r="U26" i="12"/>
  <c r="K26" i="13"/>
  <c r="U26" i="13"/>
  <c r="K26" i="11"/>
  <c r="U26" i="11"/>
  <c r="K27" i="12"/>
  <c r="U27" i="12"/>
  <c r="K27" i="13"/>
  <c r="U27" i="13"/>
  <c r="K27" i="11"/>
  <c r="V27" i="11" s="1"/>
  <c r="B11" i="7" s="1"/>
  <c r="D65" i="8" s="1"/>
  <c r="U27" i="11"/>
  <c r="K28" i="12"/>
  <c r="U28" i="12"/>
  <c r="K28" i="13"/>
  <c r="U28" i="13"/>
  <c r="K28" i="11"/>
  <c r="U28" i="11"/>
  <c r="K29" i="12"/>
  <c r="U29" i="12"/>
  <c r="K29" i="13"/>
  <c r="U29" i="13"/>
  <c r="K29" i="11"/>
  <c r="V29" i="11" s="1"/>
  <c r="B13" i="7" s="1"/>
  <c r="U29" i="11"/>
  <c r="K30" i="12"/>
  <c r="U30" i="12"/>
  <c r="K30" i="13"/>
  <c r="U30" i="13"/>
  <c r="K30" i="11"/>
  <c r="U30" i="11"/>
  <c r="K33" i="12"/>
  <c r="U33" i="12"/>
  <c r="K33" i="13"/>
  <c r="U33" i="13"/>
  <c r="K33" i="11"/>
  <c r="U33" i="11"/>
  <c r="K34" i="12"/>
  <c r="V34" i="12" s="1"/>
  <c r="I11" i="7" s="1"/>
  <c r="E30" i="8" s="1"/>
  <c r="U34" i="12"/>
  <c r="K34" i="13"/>
  <c r="U34" i="13"/>
  <c r="K34" i="11"/>
  <c r="U34" i="11"/>
  <c r="K35" i="12"/>
  <c r="U35" i="12"/>
  <c r="K35" i="13"/>
  <c r="U35" i="13"/>
  <c r="K35" i="11"/>
  <c r="U35" i="11"/>
  <c r="K36" i="12"/>
  <c r="U36" i="12"/>
  <c r="K36" i="13"/>
  <c r="U36" i="13"/>
  <c r="K36" i="11"/>
  <c r="U36" i="11"/>
  <c r="K37" i="12"/>
  <c r="U37" i="12"/>
  <c r="K37" i="13"/>
  <c r="U37" i="13"/>
  <c r="K37" i="11"/>
  <c r="U37" i="11"/>
  <c r="K40" i="12"/>
  <c r="U40" i="12"/>
  <c r="K40" i="13"/>
  <c r="U40" i="13"/>
  <c r="K40" i="11"/>
  <c r="U40" i="11"/>
  <c r="K41" i="12"/>
  <c r="U41" i="12"/>
  <c r="K41" i="13"/>
  <c r="U41" i="13"/>
  <c r="K41" i="11"/>
  <c r="U41" i="11"/>
  <c r="K42" i="12"/>
  <c r="U42" i="12"/>
  <c r="K42" i="13"/>
  <c r="U42" i="13"/>
  <c r="K42" i="11"/>
  <c r="U42" i="11"/>
  <c r="K43" i="12"/>
  <c r="U43" i="12"/>
  <c r="K43" i="13"/>
  <c r="U43" i="13"/>
  <c r="K43" i="11"/>
  <c r="U43" i="11"/>
  <c r="U44" i="12"/>
  <c r="V44" i="12" s="1"/>
  <c r="O14" i="7" s="1"/>
  <c r="E104" i="8" s="1"/>
  <c r="K44" i="13"/>
  <c r="U44" i="13"/>
  <c r="K44" i="11"/>
  <c r="U44" i="11"/>
  <c r="K47" i="12"/>
  <c r="U47" i="12"/>
  <c r="K47" i="13"/>
  <c r="U47" i="13"/>
  <c r="K47" i="11"/>
  <c r="U47" i="11"/>
  <c r="K48" i="12"/>
  <c r="U48" i="12"/>
  <c r="K48" i="13"/>
  <c r="U48" i="13"/>
  <c r="K48" i="11"/>
  <c r="U48" i="11"/>
  <c r="K49" i="12"/>
  <c r="U49" i="12"/>
  <c r="K49" i="13"/>
  <c r="U49" i="13"/>
  <c r="K49" i="11"/>
  <c r="U49" i="11"/>
  <c r="K50" i="12"/>
  <c r="U50" i="12"/>
  <c r="K50" i="13"/>
  <c r="U50" i="13"/>
  <c r="K50" i="11"/>
  <c r="U50" i="11"/>
  <c r="K51" i="12"/>
  <c r="U51" i="12"/>
  <c r="K51" i="13"/>
  <c r="U51" i="13"/>
  <c r="K51" i="11"/>
  <c r="U51" i="11"/>
  <c r="K54" i="12"/>
  <c r="U54" i="12"/>
  <c r="K54" i="13"/>
  <c r="U54" i="13"/>
  <c r="K54" i="11"/>
  <c r="U54" i="11"/>
  <c r="K55" i="12"/>
  <c r="U55" i="12"/>
  <c r="K55" i="13"/>
  <c r="U55" i="13"/>
  <c r="K55" i="11"/>
  <c r="U55" i="11"/>
  <c r="K56" i="12"/>
  <c r="U56" i="12"/>
  <c r="K56" i="13"/>
  <c r="U56" i="13"/>
  <c r="K56" i="11"/>
  <c r="U56" i="11"/>
  <c r="K57" i="12"/>
  <c r="U57" i="12"/>
  <c r="K57" i="13"/>
  <c r="U57" i="13"/>
  <c r="K57" i="11"/>
  <c r="U57" i="11"/>
  <c r="K58" i="12"/>
  <c r="U58" i="12"/>
  <c r="K58" i="13"/>
  <c r="U58" i="13"/>
  <c r="K58" i="11"/>
  <c r="U58" i="11"/>
  <c r="K61" i="12"/>
  <c r="U61" i="12"/>
  <c r="K61" i="13"/>
  <c r="U61" i="13"/>
  <c r="K61" i="11"/>
  <c r="U61" i="11"/>
  <c r="K62" i="12"/>
  <c r="U62" i="12"/>
  <c r="K62" i="13"/>
  <c r="U62" i="13"/>
  <c r="K62" i="11"/>
  <c r="U62" i="11"/>
  <c r="K63" i="12"/>
  <c r="U63" i="12"/>
  <c r="K63" i="13"/>
  <c r="U63" i="13"/>
  <c r="K63" i="11"/>
  <c r="U63" i="11"/>
  <c r="K64" i="12"/>
  <c r="U64" i="12"/>
  <c r="K64" i="13"/>
  <c r="U64" i="13"/>
  <c r="K64" i="11"/>
  <c r="U64" i="11"/>
  <c r="K65" i="12"/>
  <c r="U65" i="12"/>
  <c r="K65" i="13"/>
  <c r="U65" i="13"/>
  <c r="K65" i="11"/>
  <c r="U65" i="11"/>
  <c r="K68" i="12"/>
  <c r="U68" i="12"/>
  <c r="K68" i="13"/>
  <c r="U68" i="13"/>
  <c r="K68" i="11"/>
  <c r="U68" i="11"/>
  <c r="K69" i="12"/>
  <c r="U69" i="12"/>
  <c r="K69" i="13"/>
  <c r="U69" i="13"/>
  <c r="K69" i="11"/>
  <c r="U69" i="11"/>
  <c r="K70" i="12"/>
  <c r="U70" i="12"/>
  <c r="K70" i="13"/>
  <c r="U70" i="13"/>
  <c r="K70" i="11"/>
  <c r="U70" i="11"/>
  <c r="K71" i="12"/>
  <c r="U71" i="12"/>
  <c r="K71" i="13"/>
  <c r="U71" i="13"/>
  <c r="K71" i="11"/>
  <c r="U71" i="11"/>
  <c r="K72" i="12"/>
  <c r="U72" i="12"/>
  <c r="K72" i="13"/>
  <c r="U72" i="13"/>
  <c r="K72" i="11"/>
  <c r="U72" i="11"/>
  <c r="K75" i="12"/>
  <c r="U75" i="12"/>
  <c r="K75" i="13"/>
  <c r="U75" i="13"/>
  <c r="K75" i="11"/>
  <c r="U75" i="11"/>
  <c r="K76" i="12"/>
  <c r="U76" i="12"/>
  <c r="K76" i="13"/>
  <c r="U76" i="13"/>
  <c r="K76" i="11"/>
  <c r="U76" i="11"/>
  <c r="K77" i="12"/>
  <c r="U77" i="12"/>
  <c r="K77" i="13"/>
  <c r="U77" i="13"/>
  <c r="K77" i="11"/>
  <c r="U77" i="11"/>
  <c r="K78" i="12"/>
  <c r="U78" i="12"/>
  <c r="K78" i="13"/>
  <c r="U78" i="13"/>
  <c r="K78" i="11"/>
  <c r="U78" i="11"/>
  <c r="K79" i="12"/>
  <c r="U79" i="12"/>
  <c r="K79" i="13"/>
  <c r="U79" i="13"/>
  <c r="K79" i="11"/>
  <c r="U79" i="11"/>
  <c r="K82" i="12"/>
  <c r="U82" i="12"/>
  <c r="K82" i="13"/>
  <c r="U82" i="13"/>
  <c r="K82" i="11"/>
  <c r="U82" i="11"/>
  <c r="K83" i="12"/>
  <c r="U83" i="12"/>
  <c r="K83" i="13"/>
  <c r="U83" i="13"/>
  <c r="K83" i="11"/>
  <c r="U83" i="11"/>
  <c r="K84" i="12"/>
  <c r="U84" i="12"/>
  <c r="K84" i="13"/>
  <c r="U84" i="13"/>
  <c r="K84" i="11"/>
  <c r="U84" i="11"/>
  <c r="K85" i="12"/>
  <c r="U85" i="12"/>
  <c r="K85" i="13"/>
  <c r="U85" i="13"/>
  <c r="P29" i="7" s="1"/>
  <c r="F107" i="8" s="1"/>
  <c r="K85" i="11"/>
  <c r="U85" i="11"/>
  <c r="K86" i="12"/>
  <c r="U86" i="12"/>
  <c r="K86" i="13"/>
  <c r="U86" i="13"/>
  <c r="K86" i="11"/>
  <c r="U86" i="11"/>
  <c r="K89" i="12"/>
  <c r="U89" i="12"/>
  <c r="K89" i="13"/>
  <c r="U89" i="13"/>
  <c r="K89" i="11"/>
  <c r="U89" i="11"/>
  <c r="K90" i="12"/>
  <c r="U90" i="12"/>
  <c r="K90" i="13"/>
  <c r="U90" i="13"/>
  <c r="K90" i="11"/>
  <c r="U90" i="11"/>
  <c r="K91" i="12"/>
  <c r="U91" i="12"/>
  <c r="K91" i="13"/>
  <c r="U91" i="13"/>
  <c r="K91" i="11"/>
  <c r="U91" i="11"/>
  <c r="K92" i="12"/>
  <c r="U92" i="12"/>
  <c r="K92" i="13"/>
  <c r="U92" i="13"/>
  <c r="K92" i="11"/>
  <c r="U92" i="11"/>
  <c r="K93" i="12"/>
  <c r="U93" i="12"/>
  <c r="K93" i="13"/>
  <c r="U93" i="13"/>
  <c r="K93" i="11"/>
  <c r="U93" i="11"/>
  <c r="K96" i="12"/>
  <c r="U96" i="12"/>
  <c r="K96" i="13"/>
  <c r="U96" i="13"/>
  <c r="K96" i="11"/>
  <c r="U96" i="11"/>
  <c r="K97" i="12"/>
  <c r="U97" i="12"/>
  <c r="K97" i="13"/>
  <c r="U97" i="13"/>
  <c r="K97" i="11"/>
  <c r="U97" i="11"/>
  <c r="K98" i="12"/>
  <c r="U98" i="12"/>
  <c r="K98" i="13"/>
  <c r="U98" i="13"/>
  <c r="K98" i="11"/>
  <c r="U98" i="11"/>
  <c r="K99" i="12"/>
  <c r="U99" i="12"/>
  <c r="K99" i="13"/>
  <c r="U99" i="13"/>
  <c r="K99" i="11"/>
  <c r="U99" i="11"/>
  <c r="K100" i="12"/>
  <c r="U100" i="12"/>
  <c r="K100" i="13"/>
  <c r="U100" i="13"/>
  <c r="K100" i="11"/>
  <c r="U100" i="11"/>
  <c r="K103" i="12"/>
  <c r="U103" i="12"/>
  <c r="K103" i="13"/>
  <c r="U103" i="13"/>
  <c r="K103" i="11"/>
  <c r="U103" i="11"/>
  <c r="K104" i="12"/>
  <c r="U104" i="12"/>
  <c r="K104" i="13"/>
  <c r="U104" i="13"/>
  <c r="K104" i="11"/>
  <c r="U104" i="11"/>
  <c r="K105" i="12"/>
  <c r="U105" i="12"/>
  <c r="K105" i="13"/>
  <c r="U105" i="13"/>
  <c r="K105" i="11"/>
  <c r="U105" i="11"/>
  <c r="K106" i="12"/>
  <c r="U106" i="12"/>
  <c r="K106" i="13"/>
  <c r="U106" i="13"/>
  <c r="K106" i="11"/>
  <c r="U106" i="11"/>
  <c r="K107" i="12"/>
  <c r="U107" i="12"/>
  <c r="K107" i="13"/>
  <c r="U107" i="13"/>
  <c r="K107" i="11"/>
  <c r="U107" i="11"/>
  <c r="K110" i="12"/>
  <c r="U110" i="12"/>
  <c r="K110" i="13"/>
  <c r="U110" i="13"/>
  <c r="K110" i="11"/>
  <c r="U110" i="11"/>
  <c r="K111" i="12"/>
  <c r="U111" i="12"/>
  <c r="K111" i="13"/>
  <c r="U111" i="13"/>
  <c r="K111" i="11"/>
  <c r="U111" i="11"/>
  <c r="K112" i="12"/>
  <c r="U112" i="12"/>
  <c r="K112" i="13"/>
  <c r="U112" i="13"/>
  <c r="K112" i="11"/>
  <c r="U112" i="11"/>
  <c r="K113" i="12"/>
  <c r="U113" i="12"/>
  <c r="K113" i="13"/>
  <c r="U113" i="13"/>
  <c r="K113" i="11"/>
  <c r="U113" i="11"/>
  <c r="K114" i="12"/>
  <c r="U114" i="12"/>
  <c r="K114" i="13"/>
  <c r="U114" i="13"/>
  <c r="K114" i="11"/>
  <c r="U114" i="11"/>
  <c r="K117" i="12"/>
  <c r="U117" i="12"/>
  <c r="K117" i="13"/>
  <c r="U117" i="13"/>
  <c r="K117" i="11"/>
  <c r="U117" i="11"/>
  <c r="K118" i="12"/>
  <c r="U118" i="12"/>
  <c r="K118" i="13"/>
  <c r="U118" i="13"/>
  <c r="K118" i="11"/>
  <c r="U118" i="11"/>
  <c r="K119" i="12"/>
  <c r="U119" i="12"/>
  <c r="K119" i="13"/>
  <c r="U119" i="13"/>
  <c r="K119" i="11"/>
  <c r="U119" i="11"/>
  <c r="K120" i="12"/>
  <c r="U120" i="12"/>
  <c r="K120" i="13"/>
  <c r="U120" i="13"/>
  <c r="K120" i="11"/>
  <c r="U120" i="11"/>
  <c r="K121" i="12"/>
  <c r="U121" i="12"/>
  <c r="K121" i="13"/>
  <c r="U121" i="13"/>
  <c r="K121" i="11"/>
  <c r="U121" i="11"/>
  <c r="K124" i="12"/>
  <c r="U124" i="12"/>
  <c r="K124" i="13"/>
  <c r="U124" i="13"/>
  <c r="K124" i="11"/>
  <c r="U124" i="11"/>
  <c r="K125" i="12"/>
  <c r="U125" i="12"/>
  <c r="K125" i="13"/>
  <c r="U125" i="13"/>
  <c r="K125" i="11"/>
  <c r="U125" i="11"/>
  <c r="K126" i="12"/>
  <c r="U126" i="12"/>
  <c r="K126" i="13"/>
  <c r="U126" i="13"/>
  <c r="K126" i="11"/>
  <c r="U126" i="11"/>
  <c r="K127" i="12"/>
  <c r="U127" i="12"/>
  <c r="K127" i="13"/>
  <c r="U127" i="13"/>
  <c r="K127" i="11"/>
  <c r="U127" i="11"/>
  <c r="K128" i="12"/>
  <c r="U128" i="12"/>
  <c r="K128" i="13"/>
  <c r="U128" i="13"/>
  <c r="K128" i="11"/>
  <c r="U128" i="11"/>
  <c r="K131" i="12"/>
  <c r="U131" i="12"/>
  <c r="K131" i="13"/>
  <c r="U131" i="13"/>
  <c r="K131" i="11"/>
  <c r="U131" i="11"/>
  <c r="K132" i="12"/>
  <c r="U132" i="12"/>
  <c r="K132" i="13"/>
  <c r="U132" i="13"/>
  <c r="K132" i="11"/>
  <c r="U132" i="11"/>
  <c r="K133" i="12"/>
  <c r="U133" i="12"/>
  <c r="K133" i="13"/>
  <c r="U133" i="13"/>
  <c r="K133" i="11"/>
  <c r="U133" i="11"/>
  <c r="K134" i="12"/>
  <c r="U134" i="12"/>
  <c r="K134" i="13"/>
  <c r="U134" i="13"/>
  <c r="K134" i="11"/>
  <c r="U134" i="11"/>
  <c r="K135" i="12"/>
  <c r="U135" i="12"/>
  <c r="K135" i="13"/>
  <c r="U135" i="13"/>
  <c r="K135" i="11"/>
  <c r="U135" i="11"/>
  <c r="K138" i="12"/>
  <c r="U138" i="12"/>
  <c r="K138" i="13"/>
  <c r="U138" i="13"/>
  <c r="K138" i="11"/>
  <c r="U138" i="11"/>
  <c r="K139" i="12"/>
  <c r="K139" i="13"/>
  <c r="U139" i="13"/>
  <c r="K139" i="11"/>
  <c r="U139" i="11"/>
  <c r="K140" i="12"/>
  <c r="U140" i="12"/>
  <c r="K140" i="13"/>
  <c r="U140" i="13"/>
  <c r="K140" i="11"/>
  <c r="U140" i="11"/>
  <c r="K141" i="12"/>
  <c r="U141" i="12"/>
  <c r="K141" i="13"/>
  <c r="U141" i="13"/>
  <c r="K141" i="11"/>
  <c r="U141" i="11"/>
  <c r="K142" i="12"/>
  <c r="U142" i="12"/>
  <c r="K142" i="13"/>
  <c r="U142" i="13"/>
  <c r="K142" i="11"/>
  <c r="U142" i="11"/>
  <c r="K145" i="12"/>
  <c r="U145" i="12"/>
  <c r="K145" i="13"/>
  <c r="U145" i="13"/>
  <c r="K145" i="11"/>
  <c r="U145" i="11"/>
  <c r="K146" i="12"/>
  <c r="U146" i="12"/>
  <c r="K146" i="13"/>
  <c r="U146" i="13"/>
  <c r="K146" i="11"/>
  <c r="U146" i="11"/>
  <c r="K147" i="12"/>
  <c r="U147" i="12"/>
  <c r="K147" i="13"/>
  <c r="U147" i="13"/>
  <c r="K147" i="11"/>
  <c r="U147" i="11"/>
  <c r="K148" i="12"/>
  <c r="U148" i="12"/>
  <c r="K148" i="13"/>
  <c r="U148" i="13"/>
  <c r="K148" i="11"/>
  <c r="U148" i="11"/>
  <c r="K149" i="12"/>
  <c r="U149" i="12"/>
  <c r="K149" i="13"/>
  <c r="V149" i="13" s="1"/>
  <c r="P54" i="7" s="1"/>
  <c r="U149" i="13"/>
  <c r="K149" i="11"/>
  <c r="U149" i="11"/>
  <c r="Q149" i="15"/>
  <c r="R149" i="15"/>
  <c r="S149" i="15"/>
  <c r="T149" i="15"/>
  <c r="U149" i="15"/>
  <c r="V149" i="15"/>
  <c r="Q150" i="15"/>
  <c r="R150" i="15"/>
  <c r="S150" i="15"/>
  <c r="T150" i="15"/>
  <c r="U150" i="15"/>
  <c r="V150" i="15"/>
  <c r="Q151" i="15"/>
  <c r="R151" i="15"/>
  <c r="S151" i="15"/>
  <c r="T151" i="15"/>
  <c r="U151" i="15"/>
  <c r="V151" i="15"/>
  <c r="Q152" i="15"/>
  <c r="R152" i="15"/>
  <c r="S152" i="15"/>
  <c r="T152" i="15"/>
  <c r="U152" i="15"/>
  <c r="V152" i="15"/>
  <c r="V148" i="15"/>
  <c r="U148" i="15"/>
  <c r="T148" i="15"/>
  <c r="S148" i="15"/>
  <c r="R148" i="15"/>
  <c r="Q148" i="15"/>
  <c r="H152" i="15"/>
  <c r="G152" i="15"/>
  <c r="F152" i="15"/>
  <c r="E152" i="15"/>
  <c r="D152" i="15"/>
  <c r="C152" i="15"/>
  <c r="H151" i="15"/>
  <c r="G151" i="15"/>
  <c r="F151" i="15"/>
  <c r="E151" i="15"/>
  <c r="D151" i="15"/>
  <c r="C151" i="15"/>
  <c r="H150" i="15"/>
  <c r="G150" i="15"/>
  <c r="F150" i="15"/>
  <c r="E150" i="15"/>
  <c r="D150" i="15"/>
  <c r="C150" i="15"/>
  <c r="H149" i="15"/>
  <c r="G149" i="15"/>
  <c r="F149" i="15"/>
  <c r="E149" i="15"/>
  <c r="D149" i="15"/>
  <c r="C149" i="15"/>
  <c r="H148" i="15"/>
  <c r="G148" i="15"/>
  <c r="F148" i="15"/>
  <c r="E148" i="15"/>
  <c r="D148" i="15"/>
  <c r="C148" i="15"/>
  <c r="H145" i="15"/>
  <c r="O145" i="15"/>
  <c r="V145" i="15"/>
  <c r="G145" i="15"/>
  <c r="N145" i="15"/>
  <c r="U145" i="15"/>
  <c r="F145" i="15"/>
  <c r="M145" i="15"/>
  <c r="T145" i="15"/>
  <c r="E145" i="15"/>
  <c r="L145" i="15"/>
  <c r="S145" i="15"/>
  <c r="D145" i="15"/>
  <c r="K145" i="15"/>
  <c r="R145" i="15"/>
  <c r="C145" i="15"/>
  <c r="J145" i="15"/>
  <c r="Q145" i="15"/>
  <c r="H144" i="15"/>
  <c r="O144" i="15"/>
  <c r="V144" i="15"/>
  <c r="G144" i="15"/>
  <c r="N144" i="15"/>
  <c r="U144" i="15"/>
  <c r="F144" i="15"/>
  <c r="M144" i="15"/>
  <c r="T144" i="15"/>
  <c r="E144" i="15"/>
  <c r="L144" i="15"/>
  <c r="S144" i="15"/>
  <c r="D144" i="15"/>
  <c r="K144" i="15"/>
  <c r="R144" i="15"/>
  <c r="C144" i="15"/>
  <c r="J144" i="15"/>
  <c r="Q144" i="15"/>
  <c r="H143" i="15"/>
  <c r="O143" i="15"/>
  <c r="V143" i="15"/>
  <c r="G143" i="15"/>
  <c r="N143" i="15"/>
  <c r="U143" i="15"/>
  <c r="F143" i="15"/>
  <c r="M143" i="15"/>
  <c r="T143" i="15"/>
  <c r="E143" i="15"/>
  <c r="L143" i="15"/>
  <c r="S143" i="15"/>
  <c r="D143" i="15"/>
  <c r="K143" i="15"/>
  <c r="R143" i="15"/>
  <c r="C143" i="15"/>
  <c r="J143" i="15"/>
  <c r="Q143" i="15"/>
  <c r="H142" i="15"/>
  <c r="O142" i="15"/>
  <c r="V142" i="15"/>
  <c r="G142" i="15"/>
  <c r="N142" i="15"/>
  <c r="U142" i="15"/>
  <c r="F142" i="15"/>
  <c r="M142" i="15"/>
  <c r="T142" i="15"/>
  <c r="E142" i="15"/>
  <c r="L142" i="15"/>
  <c r="S142" i="15"/>
  <c r="D142" i="15"/>
  <c r="K142" i="15"/>
  <c r="R142" i="15"/>
  <c r="C142" i="15"/>
  <c r="J142" i="15"/>
  <c r="Q142" i="15"/>
  <c r="H141" i="15"/>
  <c r="O141" i="15"/>
  <c r="V141" i="15"/>
  <c r="G141" i="15"/>
  <c r="N141" i="15"/>
  <c r="U141" i="15"/>
  <c r="F141" i="15"/>
  <c r="M141" i="15"/>
  <c r="T141" i="15"/>
  <c r="E141" i="15"/>
  <c r="L141" i="15"/>
  <c r="S141" i="15"/>
  <c r="S140" i="15" s="1"/>
  <c r="D141" i="15"/>
  <c r="K141" i="15"/>
  <c r="R141" i="15"/>
  <c r="C141" i="15"/>
  <c r="J141" i="15"/>
  <c r="Q141" i="15"/>
  <c r="H138" i="15"/>
  <c r="O138" i="15"/>
  <c r="V138" i="15"/>
  <c r="G138" i="15"/>
  <c r="N138" i="15"/>
  <c r="U138" i="15"/>
  <c r="F138" i="15"/>
  <c r="M138" i="15"/>
  <c r="T138" i="15"/>
  <c r="E138" i="15"/>
  <c r="L138" i="15"/>
  <c r="S138" i="15"/>
  <c r="D138" i="15"/>
  <c r="K138" i="15"/>
  <c r="R138" i="15"/>
  <c r="C138" i="15"/>
  <c r="J138" i="15"/>
  <c r="Q138" i="15"/>
  <c r="H137" i="15"/>
  <c r="O137" i="15"/>
  <c r="V137" i="15"/>
  <c r="G137" i="15"/>
  <c r="N137" i="15"/>
  <c r="U137" i="15"/>
  <c r="F137" i="15"/>
  <c r="M137" i="15"/>
  <c r="T137" i="15"/>
  <c r="E137" i="15"/>
  <c r="L137" i="15"/>
  <c r="S137" i="15"/>
  <c r="D137" i="15"/>
  <c r="K137" i="15"/>
  <c r="R137" i="15"/>
  <c r="C137" i="15"/>
  <c r="J137" i="15"/>
  <c r="Q137" i="15"/>
  <c r="H136" i="15"/>
  <c r="O136" i="15"/>
  <c r="V136" i="15"/>
  <c r="G136" i="15"/>
  <c r="N136" i="15"/>
  <c r="U136" i="15"/>
  <c r="F136" i="15"/>
  <c r="M136" i="15"/>
  <c r="T136" i="15"/>
  <c r="E136" i="15"/>
  <c r="L136" i="15"/>
  <c r="S136" i="15"/>
  <c r="D136" i="15"/>
  <c r="K136" i="15"/>
  <c r="R136" i="15"/>
  <c r="C136" i="15"/>
  <c r="J136" i="15"/>
  <c r="Q136" i="15"/>
  <c r="H135" i="15"/>
  <c r="O135" i="15"/>
  <c r="V135" i="15"/>
  <c r="G135" i="15"/>
  <c r="N135" i="15"/>
  <c r="U135" i="15"/>
  <c r="F135" i="15"/>
  <c r="M135" i="15"/>
  <c r="T135" i="15"/>
  <c r="E135" i="15"/>
  <c r="L135" i="15"/>
  <c r="S135" i="15"/>
  <c r="D135" i="15"/>
  <c r="K135" i="15"/>
  <c r="R135" i="15"/>
  <c r="C135" i="15"/>
  <c r="J135" i="15"/>
  <c r="Q135" i="15"/>
  <c r="H134" i="15"/>
  <c r="O134" i="15"/>
  <c r="V134" i="15"/>
  <c r="G134" i="15"/>
  <c r="N134" i="15"/>
  <c r="U134" i="15"/>
  <c r="F134" i="15"/>
  <c r="M134" i="15"/>
  <c r="T134" i="15"/>
  <c r="E134" i="15"/>
  <c r="L134" i="15"/>
  <c r="S134" i="15"/>
  <c r="D134" i="15"/>
  <c r="K134" i="15"/>
  <c r="R134" i="15"/>
  <c r="C134" i="15"/>
  <c r="J134" i="15"/>
  <c r="Q134" i="15"/>
  <c r="A149" i="15"/>
  <c r="A150" i="15"/>
  <c r="A151" i="15"/>
  <c r="A152" i="15"/>
  <c r="A148" i="15"/>
  <c r="A147" i="15"/>
  <c r="A142" i="15"/>
  <c r="A143" i="15"/>
  <c r="A144" i="15"/>
  <c r="A145" i="15"/>
  <c r="A141" i="15"/>
  <c r="A140" i="15"/>
  <c r="A135" i="15"/>
  <c r="A136" i="15"/>
  <c r="A137" i="15"/>
  <c r="A138" i="15"/>
  <c r="A134" i="15"/>
  <c r="A133" i="15"/>
  <c r="A146" i="13"/>
  <c r="A147" i="13"/>
  <c r="A148" i="13"/>
  <c r="A149" i="13"/>
  <c r="A145" i="13"/>
  <c r="A144" i="13"/>
  <c r="A139" i="13"/>
  <c r="A140" i="13"/>
  <c r="A141" i="13"/>
  <c r="A142" i="13"/>
  <c r="A138" i="13"/>
  <c r="A137" i="13"/>
  <c r="A132" i="13"/>
  <c r="A133" i="13"/>
  <c r="A134" i="13"/>
  <c r="A135" i="13"/>
  <c r="A131" i="13"/>
  <c r="A130" i="13"/>
  <c r="A146" i="12"/>
  <c r="A147" i="12"/>
  <c r="A148" i="12"/>
  <c r="A149" i="12"/>
  <c r="A145" i="12"/>
  <c r="A144" i="12"/>
  <c r="A139" i="12"/>
  <c r="A140" i="12"/>
  <c r="A141" i="12"/>
  <c r="A142" i="12"/>
  <c r="A138" i="12"/>
  <c r="A137" i="12"/>
  <c r="A132" i="12"/>
  <c r="A133" i="12"/>
  <c r="A134" i="12"/>
  <c r="A135" i="12"/>
  <c r="A131" i="12"/>
  <c r="A130" i="12"/>
  <c r="A146" i="11"/>
  <c r="A147" i="11"/>
  <c r="A148" i="11"/>
  <c r="A149" i="11"/>
  <c r="A145" i="11"/>
  <c r="A139" i="11"/>
  <c r="A140" i="11"/>
  <c r="A141" i="11"/>
  <c r="A142" i="11"/>
  <c r="A138" i="11"/>
  <c r="A132" i="11"/>
  <c r="A133" i="11"/>
  <c r="A134" i="11"/>
  <c r="A135" i="11"/>
  <c r="A131" i="11"/>
  <c r="A144" i="11"/>
  <c r="A137" i="11"/>
  <c r="A130" i="11"/>
  <c r="V131" i="15"/>
  <c r="U131" i="15"/>
  <c r="T131" i="15"/>
  <c r="S131" i="15"/>
  <c r="R131" i="15"/>
  <c r="Q131" i="15"/>
  <c r="O131" i="15"/>
  <c r="N131" i="15"/>
  <c r="M131" i="15"/>
  <c r="L131" i="15"/>
  <c r="K131" i="15"/>
  <c r="J131" i="15"/>
  <c r="H131" i="15"/>
  <c r="G131" i="15"/>
  <c r="F131" i="15"/>
  <c r="E131" i="15"/>
  <c r="D131" i="15"/>
  <c r="C131" i="15"/>
  <c r="V130" i="15"/>
  <c r="U130" i="15"/>
  <c r="T130" i="15"/>
  <c r="S130" i="15"/>
  <c r="R130" i="15"/>
  <c r="Q130" i="15"/>
  <c r="O130" i="15"/>
  <c r="N130" i="15"/>
  <c r="M130" i="15"/>
  <c r="L130" i="15"/>
  <c r="K130" i="15"/>
  <c r="J130" i="15"/>
  <c r="H130" i="15"/>
  <c r="G130" i="15"/>
  <c r="F130" i="15"/>
  <c r="E130" i="15"/>
  <c r="D130" i="15"/>
  <c r="C130" i="15"/>
  <c r="V129" i="15"/>
  <c r="U129" i="15"/>
  <c r="T129" i="15"/>
  <c r="S129" i="15"/>
  <c r="R129" i="15"/>
  <c r="Q129" i="15"/>
  <c r="O129" i="15"/>
  <c r="N129" i="15"/>
  <c r="M129" i="15"/>
  <c r="AA129" i="15" s="1"/>
  <c r="L129" i="15"/>
  <c r="K129" i="15"/>
  <c r="J129" i="15"/>
  <c r="H129" i="15"/>
  <c r="G129" i="15"/>
  <c r="F129" i="15"/>
  <c r="E129" i="15"/>
  <c r="D129" i="15"/>
  <c r="C129" i="15"/>
  <c r="V128" i="15"/>
  <c r="U128" i="15"/>
  <c r="T128" i="15"/>
  <c r="S128" i="15"/>
  <c r="R128" i="15"/>
  <c r="Q128" i="15"/>
  <c r="O128" i="15"/>
  <c r="N128" i="15"/>
  <c r="M128" i="15"/>
  <c r="L128" i="15"/>
  <c r="K128" i="15"/>
  <c r="J128" i="15"/>
  <c r="H128" i="15"/>
  <c r="G128" i="15"/>
  <c r="F128" i="15"/>
  <c r="AA128" i="15" s="1"/>
  <c r="E128" i="15"/>
  <c r="D128" i="15"/>
  <c r="C128" i="15"/>
  <c r="V127" i="15"/>
  <c r="U127" i="15"/>
  <c r="T127" i="15"/>
  <c r="S127" i="15"/>
  <c r="R127" i="15"/>
  <c r="Q127" i="15"/>
  <c r="O127" i="15"/>
  <c r="N127" i="15"/>
  <c r="M127" i="15"/>
  <c r="L127" i="15"/>
  <c r="K127" i="15"/>
  <c r="J127" i="15"/>
  <c r="H127" i="15"/>
  <c r="G127" i="15"/>
  <c r="F127" i="15"/>
  <c r="E127" i="15"/>
  <c r="D127" i="15"/>
  <c r="C127" i="15"/>
  <c r="V124" i="15"/>
  <c r="U124" i="15"/>
  <c r="T124" i="15"/>
  <c r="S124" i="15"/>
  <c r="R124" i="15"/>
  <c r="Q124" i="15"/>
  <c r="O124" i="15"/>
  <c r="N124" i="15"/>
  <c r="M124" i="15"/>
  <c r="L124" i="15"/>
  <c r="K124" i="15"/>
  <c r="J124" i="15"/>
  <c r="H124" i="15"/>
  <c r="G124" i="15"/>
  <c r="F124" i="15"/>
  <c r="E124" i="15"/>
  <c r="D124" i="15"/>
  <c r="C124" i="15"/>
  <c r="V123" i="15"/>
  <c r="U123" i="15"/>
  <c r="T123" i="15"/>
  <c r="S123" i="15"/>
  <c r="R123" i="15"/>
  <c r="Q123" i="15"/>
  <c r="O123" i="15"/>
  <c r="N123" i="15"/>
  <c r="M123" i="15"/>
  <c r="L123" i="15"/>
  <c r="K123" i="15"/>
  <c r="J123" i="15"/>
  <c r="H123" i="15"/>
  <c r="G123" i="15"/>
  <c r="F123" i="15"/>
  <c r="E123" i="15"/>
  <c r="D123" i="15"/>
  <c r="C123" i="15"/>
  <c r="V122" i="15"/>
  <c r="U122" i="15"/>
  <c r="T122" i="15"/>
  <c r="S122" i="15"/>
  <c r="R122" i="15"/>
  <c r="Q122" i="15"/>
  <c r="O122" i="15"/>
  <c r="N122" i="15"/>
  <c r="M122" i="15"/>
  <c r="L122" i="15"/>
  <c r="K122" i="15"/>
  <c r="J122" i="15"/>
  <c r="H122" i="15"/>
  <c r="G122" i="15"/>
  <c r="F122" i="15"/>
  <c r="E122" i="15"/>
  <c r="D122" i="15"/>
  <c r="C122" i="15"/>
  <c r="V121" i="15"/>
  <c r="U121" i="15"/>
  <c r="T121" i="15"/>
  <c r="S121" i="15"/>
  <c r="R121" i="15"/>
  <c r="Q121" i="15"/>
  <c r="O121" i="15"/>
  <c r="N121" i="15"/>
  <c r="M121" i="15"/>
  <c r="L121" i="15"/>
  <c r="K121" i="15"/>
  <c r="J121" i="15"/>
  <c r="H121" i="15"/>
  <c r="G121" i="15"/>
  <c r="F121" i="15"/>
  <c r="E121" i="15"/>
  <c r="D121" i="15"/>
  <c r="C121" i="15"/>
  <c r="V120" i="15"/>
  <c r="U120" i="15"/>
  <c r="T120" i="15"/>
  <c r="S120" i="15"/>
  <c r="R120" i="15"/>
  <c r="Q120" i="15"/>
  <c r="O120" i="15"/>
  <c r="N120" i="15"/>
  <c r="M120" i="15"/>
  <c r="L120" i="15"/>
  <c r="K120" i="15"/>
  <c r="J120" i="15"/>
  <c r="H120" i="15"/>
  <c r="G120" i="15"/>
  <c r="F120" i="15"/>
  <c r="E120" i="15"/>
  <c r="D120" i="15"/>
  <c r="C120" i="15"/>
  <c r="V117" i="15"/>
  <c r="AC117" i="15" s="1"/>
  <c r="U117" i="15"/>
  <c r="T117" i="15"/>
  <c r="S117" i="15"/>
  <c r="R117" i="15"/>
  <c r="Q117" i="15"/>
  <c r="O117" i="15"/>
  <c r="N117" i="15"/>
  <c r="M117" i="15"/>
  <c r="L117" i="15"/>
  <c r="K117" i="15"/>
  <c r="J117" i="15"/>
  <c r="H117" i="15"/>
  <c r="G117" i="15"/>
  <c r="F117" i="15"/>
  <c r="E117" i="15"/>
  <c r="D117" i="15"/>
  <c r="C117" i="15"/>
  <c r="V116" i="15"/>
  <c r="U116" i="15"/>
  <c r="T116" i="15"/>
  <c r="S116" i="15"/>
  <c r="R116" i="15"/>
  <c r="Q116" i="15"/>
  <c r="O116" i="15"/>
  <c r="N116" i="15"/>
  <c r="M116" i="15"/>
  <c r="L116" i="15"/>
  <c r="K116" i="15"/>
  <c r="J116" i="15"/>
  <c r="H116" i="15"/>
  <c r="G116" i="15"/>
  <c r="F116" i="15"/>
  <c r="E116" i="15"/>
  <c r="D116" i="15"/>
  <c r="C116" i="15"/>
  <c r="V115" i="15"/>
  <c r="U115" i="15"/>
  <c r="T115" i="15"/>
  <c r="S115" i="15"/>
  <c r="R115" i="15"/>
  <c r="Q115" i="15"/>
  <c r="O115" i="15"/>
  <c r="N115" i="15"/>
  <c r="M115" i="15"/>
  <c r="L115" i="15"/>
  <c r="K115" i="15"/>
  <c r="J115" i="15"/>
  <c r="H115" i="15"/>
  <c r="G115" i="15"/>
  <c r="F115" i="15"/>
  <c r="E115" i="15"/>
  <c r="D115" i="15"/>
  <c r="C115" i="15"/>
  <c r="V114" i="15"/>
  <c r="U114" i="15"/>
  <c r="T114" i="15"/>
  <c r="AA114" i="15" s="1"/>
  <c r="S114" i="15"/>
  <c r="R114" i="15"/>
  <c r="Q114" i="15"/>
  <c r="O114" i="15"/>
  <c r="N114" i="15"/>
  <c r="M114" i="15"/>
  <c r="L114" i="15"/>
  <c r="K114" i="15"/>
  <c r="J114" i="15"/>
  <c r="H114" i="15"/>
  <c r="G114" i="15"/>
  <c r="F114" i="15"/>
  <c r="E114" i="15"/>
  <c r="D114" i="15"/>
  <c r="C114" i="15"/>
  <c r="V113" i="15"/>
  <c r="AC113" i="15" s="1"/>
  <c r="U113" i="15"/>
  <c r="T113" i="15"/>
  <c r="S113" i="15"/>
  <c r="R113" i="15"/>
  <c r="Q113" i="15"/>
  <c r="O113" i="15"/>
  <c r="N113" i="15"/>
  <c r="M113" i="15"/>
  <c r="L113" i="15"/>
  <c r="K113" i="15"/>
  <c r="J113" i="15"/>
  <c r="H113" i="15"/>
  <c r="G113" i="15"/>
  <c r="F113" i="15"/>
  <c r="E113" i="15"/>
  <c r="D113" i="15"/>
  <c r="C113" i="15"/>
  <c r="V110" i="15"/>
  <c r="U110" i="15"/>
  <c r="T110" i="15"/>
  <c r="S110" i="15"/>
  <c r="R110" i="15"/>
  <c r="Q110" i="15"/>
  <c r="O110" i="15"/>
  <c r="N110" i="15"/>
  <c r="M110" i="15"/>
  <c r="L110" i="15"/>
  <c r="K110" i="15"/>
  <c r="J110" i="15"/>
  <c r="H110" i="15"/>
  <c r="G110" i="15"/>
  <c r="F110" i="15"/>
  <c r="E110" i="15"/>
  <c r="D110" i="15"/>
  <c r="C110" i="15"/>
  <c r="V109" i="15"/>
  <c r="U109" i="15"/>
  <c r="T109" i="15"/>
  <c r="S109" i="15"/>
  <c r="R109" i="15"/>
  <c r="Q109" i="15"/>
  <c r="O109" i="15"/>
  <c r="N109" i="15"/>
  <c r="M109" i="15"/>
  <c r="L109" i="15"/>
  <c r="K109" i="15"/>
  <c r="J109" i="15"/>
  <c r="H109" i="15"/>
  <c r="G109" i="15"/>
  <c r="F109" i="15"/>
  <c r="E109" i="15"/>
  <c r="D109" i="15"/>
  <c r="C109" i="15"/>
  <c r="V108" i="15"/>
  <c r="U108" i="15"/>
  <c r="T108" i="15"/>
  <c r="S108" i="15"/>
  <c r="R108" i="15"/>
  <c r="Q108" i="15"/>
  <c r="O108" i="15"/>
  <c r="N108" i="15"/>
  <c r="M108" i="15"/>
  <c r="L108" i="15"/>
  <c r="K108" i="15"/>
  <c r="J108" i="15"/>
  <c r="H108" i="15"/>
  <c r="G108" i="15"/>
  <c r="F108" i="15"/>
  <c r="E108" i="15"/>
  <c r="D108" i="15"/>
  <c r="C108" i="15"/>
  <c r="V107" i="15"/>
  <c r="U107" i="15"/>
  <c r="T107" i="15"/>
  <c r="S107" i="15"/>
  <c r="R107" i="15"/>
  <c r="Q107" i="15"/>
  <c r="O107" i="15"/>
  <c r="N107" i="15"/>
  <c r="M107" i="15"/>
  <c r="L107" i="15"/>
  <c r="K107" i="15"/>
  <c r="J107" i="15"/>
  <c r="H107" i="15"/>
  <c r="G107" i="15"/>
  <c r="F107" i="15"/>
  <c r="E107" i="15"/>
  <c r="D107" i="15"/>
  <c r="C107" i="15"/>
  <c r="V106" i="15"/>
  <c r="U106" i="15"/>
  <c r="T106" i="15"/>
  <c r="S106" i="15"/>
  <c r="R106" i="15"/>
  <c r="Q106" i="15"/>
  <c r="O106" i="15"/>
  <c r="N106" i="15"/>
  <c r="M106" i="15"/>
  <c r="L106" i="15"/>
  <c r="K106" i="15"/>
  <c r="J106" i="15"/>
  <c r="H106" i="15"/>
  <c r="G106" i="15"/>
  <c r="F106" i="15"/>
  <c r="E106" i="15"/>
  <c r="D106" i="15"/>
  <c r="C106" i="15"/>
  <c r="V103" i="15"/>
  <c r="U103" i="15"/>
  <c r="T103" i="15"/>
  <c r="S103" i="15"/>
  <c r="Z103" i="15" s="1"/>
  <c r="R103" i="15"/>
  <c r="Q103" i="15"/>
  <c r="O103" i="15"/>
  <c r="N103" i="15"/>
  <c r="M103" i="15"/>
  <c r="L103" i="15"/>
  <c r="K103" i="15"/>
  <c r="J103" i="15"/>
  <c r="H103" i="15"/>
  <c r="G103" i="15"/>
  <c r="F103" i="15"/>
  <c r="E103" i="15"/>
  <c r="D103" i="15"/>
  <c r="C103" i="15"/>
  <c r="V102" i="15"/>
  <c r="U102" i="15"/>
  <c r="AB102" i="15" s="1"/>
  <c r="T102" i="15"/>
  <c r="T98" i="15" s="1"/>
  <c r="S102" i="15"/>
  <c r="R102" i="15"/>
  <c r="Q102" i="15"/>
  <c r="O102" i="15"/>
  <c r="N102" i="15"/>
  <c r="M102" i="15"/>
  <c r="L102" i="15"/>
  <c r="K102" i="15"/>
  <c r="J102" i="15"/>
  <c r="H102" i="15"/>
  <c r="G102" i="15"/>
  <c r="F102" i="15"/>
  <c r="E102" i="15"/>
  <c r="D102" i="15"/>
  <c r="C102" i="15"/>
  <c r="V101" i="15"/>
  <c r="U101" i="15"/>
  <c r="T101" i="15"/>
  <c r="S101" i="15"/>
  <c r="R101" i="15"/>
  <c r="Q101" i="15"/>
  <c r="O101" i="15"/>
  <c r="N101" i="15"/>
  <c r="M101" i="15"/>
  <c r="L101" i="15"/>
  <c r="K101" i="15"/>
  <c r="J101" i="15"/>
  <c r="H101" i="15"/>
  <c r="G101" i="15"/>
  <c r="F101" i="15"/>
  <c r="E101" i="15"/>
  <c r="D101" i="15"/>
  <c r="C101" i="15"/>
  <c r="V100" i="15"/>
  <c r="U100" i="15"/>
  <c r="T100" i="15"/>
  <c r="S100" i="15"/>
  <c r="R100" i="15"/>
  <c r="Q100" i="15"/>
  <c r="O100" i="15"/>
  <c r="N100" i="15"/>
  <c r="M100" i="15"/>
  <c r="L100" i="15"/>
  <c r="K100" i="15"/>
  <c r="J100" i="15"/>
  <c r="H100" i="15"/>
  <c r="G100" i="15"/>
  <c r="F100" i="15"/>
  <c r="E100" i="15"/>
  <c r="D100" i="15"/>
  <c r="C100" i="15"/>
  <c r="V99" i="15"/>
  <c r="U99" i="15"/>
  <c r="T99" i="15"/>
  <c r="S99" i="15"/>
  <c r="Z99" i="15" s="1"/>
  <c r="R99" i="15"/>
  <c r="Q99" i="15"/>
  <c r="O99" i="15"/>
  <c r="N99" i="15"/>
  <c r="M99" i="15"/>
  <c r="L99" i="15"/>
  <c r="K99" i="15"/>
  <c r="J99" i="15"/>
  <c r="H99" i="15"/>
  <c r="G99" i="15"/>
  <c r="F99" i="15"/>
  <c r="E99" i="15"/>
  <c r="D99" i="15"/>
  <c r="C99" i="15"/>
  <c r="V96" i="15"/>
  <c r="U96" i="15"/>
  <c r="T96" i="15"/>
  <c r="S96" i="15"/>
  <c r="R96" i="15"/>
  <c r="Q96" i="15"/>
  <c r="O96" i="15"/>
  <c r="N96" i="15"/>
  <c r="M96" i="15"/>
  <c r="L96" i="15"/>
  <c r="K96" i="15"/>
  <c r="J96" i="15"/>
  <c r="H96" i="15"/>
  <c r="G96" i="15"/>
  <c r="F96" i="15"/>
  <c r="E96" i="15"/>
  <c r="D96" i="15"/>
  <c r="C96" i="15"/>
  <c r="V95" i="15"/>
  <c r="U95" i="15"/>
  <c r="T95" i="15"/>
  <c r="S95" i="15"/>
  <c r="R95" i="15"/>
  <c r="Q95" i="15"/>
  <c r="O95" i="15"/>
  <c r="N95" i="15"/>
  <c r="M95" i="15"/>
  <c r="L95" i="15"/>
  <c r="K95" i="15"/>
  <c r="J95" i="15"/>
  <c r="H95" i="15"/>
  <c r="G95" i="15"/>
  <c r="F95" i="15"/>
  <c r="E95" i="15"/>
  <c r="D95" i="15"/>
  <c r="C95" i="15"/>
  <c r="V94" i="15"/>
  <c r="U94" i="15"/>
  <c r="T94" i="15"/>
  <c r="S94" i="15"/>
  <c r="R94" i="15"/>
  <c r="Q94" i="15"/>
  <c r="O94" i="15"/>
  <c r="N94" i="15"/>
  <c r="M94" i="15"/>
  <c r="L94" i="15"/>
  <c r="K94" i="15"/>
  <c r="J94" i="15"/>
  <c r="H94" i="15"/>
  <c r="G94" i="15"/>
  <c r="F94" i="15"/>
  <c r="E94" i="15"/>
  <c r="D94" i="15"/>
  <c r="C94" i="15"/>
  <c r="V93" i="15"/>
  <c r="U93" i="15"/>
  <c r="T93" i="15"/>
  <c r="S93" i="15"/>
  <c r="Z93" i="15" s="1"/>
  <c r="R93" i="15"/>
  <c r="Q93" i="15"/>
  <c r="O93" i="15"/>
  <c r="N93" i="15"/>
  <c r="M93" i="15"/>
  <c r="L93" i="15"/>
  <c r="K93" i="15"/>
  <c r="J93" i="15"/>
  <c r="H93" i="15"/>
  <c r="G93" i="15"/>
  <c r="F93" i="15"/>
  <c r="E93" i="15"/>
  <c r="D93" i="15"/>
  <c r="C93" i="15"/>
  <c r="V92" i="15"/>
  <c r="U92" i="15"/>
  <c r="T92" i="15"/>
  <c r="S92" i="15"/>
  <c r="R92" i="15"/>
  <c r="Q92" i="15"/>
  <c r="O92" i="15"/>
  <c r="N92" i="15"/>
  <c r="M92" i="15"/>
  <c r="L92" i="15"/>
  <c r="K92" i="15"/>
  <c r="J92" i="15"/>
  <c r="H92" i="15"/>
  <c r="G92" i="15"/>
  <c r="F92" i="15"/>
  <c r="E92" i="15"/>
  <c r="D92" i="15"/>
  <c r="C92" i="15"/>
  <c r="V89" i="15"/>
  <c r="U89" i="15"/>
  <c r="T89" i="15"/>
  <c r="S89" i="15"/>
  <c r="R89" i="15"/>
  <c r="Q89" i="15"/>
  <c r="O89" i="15"/>
  <c r="N89" i="15"/>
  <c r="M89" i="15"/>
  <c r="L89" i="15"/>
  <c r="K89" i="15"/>
  <c r="J89" i="15"/>
  <c r="H89" i="15"/>
  <c r="G89" i="15"/>
  <c r="F89" i="15"/>
  <c r="E89" i="15"/>
  <c r="D89" i="15"/>
  <c r="C89" i="15"/>
  <c r="V88" i="15"/>
  <c r="U88" i="15"/>
  <c r="T88" i="15"/>
  <c r="S88" i="15"/>
  <c r="R88" i="15"/>
  <c r="Q88" i="15"/>
  <c r="O88" i="15"/>
  <c r="N88" i="15"/>
  <c r="M88" i="15"/>
  <c r="L88" i="15"/>
  <c r="K88" i="15"/>
  <c r="J88" i="15"/>
  <c r="H88" i="15"/>
  <c r="G88" i="15"/>
  <c r="F88" i="15"/>
  <c r="E88" i="15"/>
  <c r="D88" i="15"/>
  <c r="C88" i="15"/>
  <c r="V87" i="15"/>
  <c r="U87" i="15"/>
  <c r="T87" i="15"/>
  <c r="S87" i="15"/>
  <c r="R87" i="15"/>
  <c r="Q87" i="15"/>
  <c r="O87" i="15"/>
  <c r="N87" i="15"/>
  <c r="M87" i="15"/>
  <c r="L87" i="15"/>
  <c r="K87" i="15"/>
  <c r="J87" i="15"/>
  <c r="H87" i="15"/>
  <c r="G87" i="15"/>
  <c r="F87" i="15"/>
  <c r="E87" i="15"/>
  <c r="D87" i="15"/>
  <c r="C87" i="15"/>
  <c r="V86" i="15"/>
  <c r="U86" i="15"/>
  <c r="T86" i="15"/>
  <c r="S86" i="15"/>
  <c r="R86" i="15"/>
  <c r="Q86" i="15"/>
  <c r="O86" i="15"/>
  <c r="N86" i="15"/>
  <c r="M86" i="15"/>
  <c r="L86" i="15"/>
  <c r="K86" i="15"/>
  <c r="J86" i="15"/>
  <c r="H86" i="15"/>
  <c r="G86" i="15"/>
  <c r="F86" i="15"/>
  <c r="E86" i="15"/>
  <c r="D86" i="15"/>
  <c r="C86" i="15"/>
  <c r="V85" i="15"/>
  <c r="U85" i="15"/>
  <c r="T85" i="15"/>
  <c r="S85" i="15"/>
  <c r="R85" i="15"/>
  <c r="Q85" i="15"/>
  <c r="O85" i="15"/>
  <c r="N85" i="15"/>
  <c r="M85" i="15"/>
  <c r="L85" i="15"/>
  <c r="K85" i="15"/>
  <c r="J85" i="15"/>
  <c r="H85" i="15"/>
  <c r="G85" i="15"/>
  <c r="F85" i="15"/>
  <c r="E85" i="15"/>
  <c r="D85" i="15"/>
  <c r="C85" i="15"/>
  <c r="V82" i="15"/>
  <c r="U82" i="15"/>
  <c r="T82" i="15"/>
  <c r="S82" i="15"/>
  <c r="R82" i="15"/>
  <c r="Q82" i="15"/>
  <c r="X82" i="15" s="1"/>
  <c r="O82" i="15"/>
  <c r="N82" i="15"/>
  <c r="M82" i="15"/>
  <c r="L82" i="15"/>
  <c r="K82" i="15"/>
  <c r="J82" i="15"/>
  <c r="H82" i="15"/>
  <c r="G82" i="15"/>
  <c r="F82" i="15"/>
  <c r="E82" i="15"/>
  <c r="D82" i="15"/>
  <c r="C82" i="15"/>
  <c r="V81" i="15"/>
  <c r="U81" i="15"/>
  <c r="T81" i="15"/>
  <c r="S81" i="15"/>
  <c r="R81" i="15"/>
  <c r="Q81" i="15"/>
  <c r="O81" i="15"/>
  <c r="N81" i="15"/>
  <c r="M81" i="15"/>
  <c r="L81" i="15"/>
  <c r="K81" i="15"/>
  <c r="J81" i="15"/>
  <c r="H81" i="15"/>
  <c r="G81" i="15"/>
  <c r="F81" i="15"/>
  <c r="E81" i="15"/>
  <c r="D81" i="15"/>
  <c r="C81" i="15"/>
  <c r="V80" i="15"/>
  <c r="U80" i="15"/>
  <c r="T80" i="15"/>
  <c r="S80" i="15"/>
  <c r="R80" i="15"/>
  <c r="Q80" i="15"/>
  <c r="O80" i="15"/>
  <c r="N80" i="15"/>
  <c r="M80" i="15"/>
  <c r="L80" i="15"/>
  <c r="K80" i="15"/>
  <c r="J80" i="15"/>
  <c r="H80" i="15"/>
  <c r="G80" i="15"/>
  <c r="F80" i="15"/>
  <c r="E80" i="15"/>
  <c r="D80" i="15"/>
  <c r="C80" i="15"/>
  <c r="V79" i="15"/>
  <c r="U79" i="15"/>
  <c r="T79" i="15"/>
  <c r="S79" i="15"/>
  <c r="R79" i="15"/>
  <c r="Q79" i="15"/>
  <c r="O79" i="15"/>
  <c r="N79" i="15"/>
  <c r="M79" i="15"/>
  <c r="L79" i="15"/>
  <c r="K79" i="15"/>
  <c r="J79" i="15"/>
  <c r="H79" i="15"/>
  <c r="G79" i="15"/>
  <c r="F79" i="15"/>
  <c r="E79" i="15"/>
  <c r="D79" i="15"/>
  <c r="C79" i="15"/>
  <c r="V78" i="15"/>
  <c r="U78" i="15"/>
  <c r="T78" i="15"/>
  <c r="S78" i="15"/>
  <c r="R78" i="15"/>
  <c r="Q78" i="15"/>
  <c r="O78" i="15"/>
  <c r="N78" i="15"/>
  <c r="M78" i="15"/>
  <c r="L78" i="15"/>
  <c r="K78" i="15"/>
  <c r="J78" i="15"/>
  <c r="H78" i="15"/>
  <c r="G78" i="15"/>
  <c r="F78" i="15"/>
  <c r="E78" i="15"/>
  <c r="D78" i="15"/>
  <c r="C78" i="15"/>
  <c r="V75" i="15"/>
  <c r="U75" i="15"/>
  <c r="T75" i="15"/>
  <c r="S75" i="15"/>
  <c r="R75" i="15"/>
  <c r="Q75" i="15"/>
  <c r="O75" i="15"/>
  <c r="N75" i="15"/>
  <c r="M75" i="15"/>
  <c r="L75" i="15"/>
  <c r="K75" i="15"/>
  <c r="J75" i="15"/>
  <c r="H75" i="15"/>
  <c r="G75" i="15"/>
  <c r="F75" i="15"/>
  <c r="E75" i="15"/>
  <c r="D75" i="15"/>
  <c r="C75" i="15"/>
  <c r="V74" i="15"/>
  <c r="U74" i="15"/>
  <c r="T74" i="15"/>
  <c r="S74" i="15"/>
  <c r="R74" i="15"/>
  <c r="Q74" i="15"/>
  <c r="O74" i="15"/>
  <c r="N74" i="15"/>
  <c r="M74" i="15"/>
  <c r="L74" i="15"/>
  <c r="K74" i="15"/>
  <c r="J74" i="15"/>
  <c r="H74" i="15"/>
  <c r="G74" i="15"/>
  <c r="F74" i="15"/>
  <c r="E74" i="15"/>
  <c r="D74" i="15"/>
  <c r="C74" i="15"/>
  <c r="V73" i="15"/>
  <c r="U73" i="15"/>
  <c r="T73" i="15"/>
  <c r="S73" i="15"/>
  <c r="R73" i="15"/>
  <c r="Q73" i="15"/>
  <c r="O73" i="15"/>
  <c r="N73" i="15"/>
  <c r="M73" i="15"/>
  <c r="L73" i="15"/>
  <c r="K73" i="15"/>
  <c r="J73" i="15"/>
  <c r="H73" i="15"/>
  <c r="G73" i="15"/>
  <c r="F73" i="15"/>
  <c r="E73" i="15"/>
  <c r="D73" i="15"/>
  <c r="C73" i="15"/>
  <c r="V72" i="15"/>
  <c r="U72" i="15"/>
  <c r="T72" i="15"/>
  <c r="S72" i="15"/>
  <c r="R72" i="15"/>
  <c r="Q72" i="15"/>
  <c r="O72" i="15"/>
  <c r="N72" i="15"/>
  <c r="M72" i="15"/>
  <c r="L72" i="15"/>
  <c r="K72" i="15"/>
  <c r="J72" i="15"/>
  <c r="H72" i="15"/>
  <c r="G72" i="15"/>
  <c r="F72" i="15"/>
  <c r="E72" i="15"/>
  <c r="D72" i="15"/>
  <c r="C72" i="15"/>
  <c r="V71" i="15"/>
  <c r="U71" i="15"/>
  <c r="T71" i="15"/>
  <c r="S71" i="15"/>
  <c r="R71" i="15"/>
  <c r="Q71" i="15"/>
  <c r="O71" i="15"/>
  <c r="N71" i="15"/>
  <c r="M71" i="15"/>
  <c r="L71" i="15"/>
  <c r="K71" i="15"/>
  <c r="J71" i="15"/>
  <c r="H71" i="15"/>
  <c r="G71" i="15"/>
  <c r="F71" i="15"/>
  <c r="E71" i="15"/>
  <c r="D71" i="15"/>
  <c r="C71" i="15"/>
  <c r="V68" i="15"/>
  <c r="U68" i="15"/>
  <c r="T68" i="15"/>
  <c r="S68" i="15"/>
  <c r="R68" i="15"/>
  <c r="Q68" i="15"/>
  <c r="O68" i="15"/>
  <c r="N68" i="15"/>
  <c r="M68" i="15"/>
  <c r="L68" i="15"/>
  <c r="K68" i="15"/>
  <c r="J68" i="15"/>
  <c r="H68" i="15"/>
  <c r="G68" i="15"/>
  <c r="F68" i="15"/>
  <c r="E68" i="15"/>
  <c r="D68" i="15"/>
  <c r="C68" i="15"/>
  <c r="V67" i="15"/>
  <c r="U67" i="15"/>
  <c r="T67" i="15"/>
  <c r="S67" i="15"/>
  <c r="R67" i="15"/>
  <c r="Q67" i="15"/>
  <c r="O67" i="15"/>
  <c r="N67" i="15"/>
  <c r="M67" i="15"/>
  <c r="L67" i="15"/>
  <c r="K67" i="15"/>
  <c r="J67" i="15"/>
  <c r="H67" i="15"/>
  <c r="G67" i="15"/>
  <c r="F67" i="15"/>
  <c r="E67" i="15"/>
  <c r="D67" i="15"/>
  <c r="C67" i="15"/>
  <c r="V66" i="15"/>
  <c r="U66" i="15"/>
  <c r="T66" i="15"/>
  <c r="S66" i="15"/>
  <c r="R66" i="15"/>
  <c r="Q66" i="15"/>
  <c r="O66" i="15"/>
  <c r="N66" i="15"/>
  <c r="M66" i="15"/>
  <c r="L66" i="15"/>
  <c r="K66" i="15"/>
  <c r="J66" i="15"/>
  <c r="H66" i="15"/>
  <c r="G66" i="15"/>
  <c r="F66" i="15"/>
  <c r="E66" i="15"/>
  <c r="D66" i="15"/>
  <c r="C66" i="15"/>
  <c r="V65" i="15"/>
  <c r="U65" i="15"/>
  <c r="T65" i="15"/>
  <c r="S65" i="15"/>
  <c r="R65" i="15"/>
  <c r="Q65" i="15"/>
  <c r="O65" i="15"/>
  <c r="N65" i="15"/>
  <c r="M65" i="15"/>
  <c r="L65" i="15"/>
  <c r="K65" i="15"/>
  <c r="J65" i="15"/>
  <c r="H65" i="15"/>
  <c r="G65" i="15"/>
  <c r="F65" i="15"/>
  <c r="E65" i="15"/>
  <c r="D65" i="15"/>
  <c r="C65" i="15"/>
  <c r="V64" i="15"/>
  <c r="U64" i="15"/>
  <c r="T64" i="15"/>
  <c r="S64" i="15"/>
  <c r="R64" i="15"/>
  <c r="Q64" i="15"/>
  <c r="O64" i="15"/>
  <c r="N64" i="15"/>
  <c r="M64" i="15"/>
  <c r="L64" i="15"/>
  <c r="K64" i="15"/>
  <c r="J64" i="15"/>
  <c r="H64" i="15"/>
  <c r="G64" i="15"/>
  <c r="F64" i="15"/>
  <c r="E64" i="15"/>
  <c r="D64" i="15"/>
  <c r="C64" i="15"/>
  <c r="V61" i="15"/>
  <c r="U61" i="15"/>
  <c r="T61" i="15"/>
  <c r="S61" i="15"/>
  <c r="R61" i="15"/>
  <c r="Q61" i="15"/>
  <c r="O61" i="15"/>
  <c r="N61" i="15"/>
  <c r="M61" i="15"/>
  <c r="L61" i="15"/>
  <c r="K61" i="15"/>
  <c r="J61" i="15"/>
  <c r="H61" i="15"/>
  <c r="G61" i="15"/>
  <c r="F61" i="15"/>
  <c r="E61" i="15"/>
  <c r="D61" i="15"/>
  <c r="C61" i="15"/>
  <c r="V60" i="15"/>
  <c r="U60" i="15"/>
  <c r="T60" i="15"/>
  <c r="S60" i="15"/>
  <c r="R60" i="15"/>
  <c r="Q60" i="15"/>
  <c r="O60" i="15"/>
  <c r="N60" i="15"/>
  <c r="M60" i="15"/>
  <c r="L60" i="15"/>
  <c r="K60" i="15"/>
  <c r="J60" i="15"/>
  <c r="H60" i="15"/>
  <c r="G60" i="15"/>
  <c r="F60" i="15"/>
  <c r="E60" i="15"/>
  <c r="D60" i="15"/>
  <c r="C60" i="15"/>
  <c r="V59" i="15"/>
  <c r="U59" i="15"/>
  <c r="T59" i="15"/>
  <c r="S59" i="15"/>
  <c r="R59" i="15"/>
  <c r="Q59" i="15"/>
  <c r="O59" i="15"/>
  <c r="N59" i="15"/>
  <c r="M59" i="15"/>
  <c r="L59" i="15"/>
  <c r="K59" i="15"/>
  <c r="J59" i="15"/>
  <c r="H59" i="15"/>
  <c r="G59" i="15"/>
  <c r="F59" i="15"/>
  <c r="E59" i="15"/>
  <c r="D59" i="15"/>
  <c r="C59" i="15"/>
  <c r="V58" i="15"/>
  <c r="U58" i="15"/>
  <c r="T58" i="15"/>
  <c r="S58" i="15"/>
  <c r="R58" i="15"/>
  <c r="Q58" i="15"/>
  <c r="O58" i="15"/>
  <c r="N58" i="15"/>
  <c r="M58" i="15"/>
  <c r="L58" i="15"/>
  <c r="K58" i="15"/>
  <c r="J58" i="15"/>
  <c r="H58" i="15"/>
  <c r="G58" i="15"/>
  <c r="F58" i="15"/>
  <c r="E58" i="15"/>
  <c r="D58" i="15"/>
  <c r="C58" i="15"/>
  <c r="V57" i="15"/>
  <c r="U57" i="15"/>
  <c r="T57" i="15"/>
  <c r="S57" i="15"/>
  <c r="R57" i="15"/>
  <c r="Q57" i="15"/>
  <c r="O57" i="15"/>
  <c r="N57" i="15"/>
  <c r="M57" i="15"/>
  <c r="L57" i="15"/>
  <c r="K57" i="15"/>
  <c r="J57" i="15"/>
  <c r="H57" i="15"/>
  <c r="G57" i="15"/>
  <c r="F57" i="15"/>
  <c r="E57" i="15"/>
  <c r="D57" i="15"/>
  <c r="C57" i="15"/>
  <c r="V54" i="15"/>
  <c r="U54" i="15"/>
  <c r="T54" i="15"/>
  <c r="S54" i="15"/>
  <c r="R54" i="15"/>
  <c r="Q54" i="15"/>
  <c r="O54" i="15"/>
  <c r="N54" i="15"/>
  <c r="M54" i="15"/>
  <c r="L54" i="15"/>
  <c r="K54" i="15"/>
  <c r="J54" i="15"/>
  <c r="H54" i="15"/>
  <c r="G54" i="15"/>
  <c r="F54" i="15"/>
  <c r="E54" i="15"/>
  <c r="D54" i="15"/>
  <c r="C54" i="15"/>
  <c r="V53" i="15"/>
  <c r="U53" i="15"/>
  <c r="T53" i="15"/>
  <c r="S53" i="15"/>
  <c r="Z53" i="15" s="1"/>
  <c r="R53" i="15"/>
  <c r="Q53" i="15"/>
  <c r="O53" i="15"/>
  <c r="N53" i="15"/>
  <c r="M53" i="15"/>
  <c r="L53" i="15"/>
  <c r="K53" i="15"/>
  <c r="J53" i="15"/>
  <c r="H53" i="15"/>
  <c r="G53" i="15"/>
  <c r="F53" i="15"/>
  <c r="E53" i="15"/>
  <c r="D53" i="15"/>
  <c r="C53" i="15"/>
  <c r="V52" i="15"/>
  <c r="U52" i="15"/>
  <c r="T52" i="15"/>
  <c r="S52" i="15"/>
  <c r="R52" i="15"/>
  <c r="Q52" i="15"/>
  <c r="O52" i="15"/>
  <c r="N52" i="15"/>
  <c r="M52" i="15"/>
  <c r="L52" i="15"/>
  <c r="K52" i="15"/>
  <c r="J52" i="15"/>
  <c r="H52" i="15"/>
  <c r="G52" i="15"/>
  <c r="F52" i="15"/>
  <c r="E52" i="15"/>
  <c r="D52" i="15"/>
  <c r="C52" i="15"/>
  <c r="V51" i="15"/>
  <c r="U51" i="15"/>
  <c r="T51" i="15"/>
  <c r="S51" i="15"/>
  <c r="R51" i="15"/>
  <c r="Q51" i="15"/>
  <c r="O51" i="15"/>
  <c r="N51" i="15"/>
  <c r="M51" i="15"/>
  <c r="L51" i="15"/>
  <c r="K51" i="15"/>
  <c r="J51" i="15"/>
  <c r="H51" i="15"/>
  <c r="G51" i="15"/>
  <c r="F51" i="15"/>
  <c r="E51" i="15"/>
  <c r="D51" i="15"/>
  <c r="C51" i="15"/>
  <c r="V50" i="15"/>
  <c r="U50" i="15"/>
  <c r="T50" i="15"/>
  <c r="S50" i="15"/>
  <c r="R50" i="15"/>
  <c r="Q50" i="15"/>
  <c r="O50" i="15"/>
  <c r="N50" i="15"/>
  <c r="M50" i="15"/>
  <c r="L50" i="15"/>
  <c r="K50" i="15"/>
  <c r="J50" i="15"/>
  <c r="H50" i="15"/>
  <c r="G50" i="15"/>
  <c r="F50" i="15"/>
  <c r="E50" i="15"/>
  <c r="D50" i="15"/>
  <c r="C50" i="15"/>
  <c r="V47" i="15"/>
  <c r="U47" i="15"/>
  <c r="T47" i="15"/>
  <c r="S47" i="15"/>
  <c r="R47" i="15"/>
  <c r="Q47" i="15"/>
  <c r="O47" i="15"/>
  <c r="N47" i="15"/>
  <c r="M47" i="15"/>
  <c r="L47" i="15"/>
  <c r="K47" i="15"/>
  <c r="J47" i="15"/>
  <c r="H47" i="15"/>
  <c r="G47" i="15"/>
  <c r="F47" i="15"/>
  <c r="E47" i="15"/>
  <c r="D47" i="15"/>
  <c r="C47" i="15"/>
  <c r="V46" i="15"/>
  <c r="U46" i="15"/>
  <c r="T46" i="15"/>
  <c r="S46" i="15"/>
  <c r="R46" i="15"/>
  <c r="Q46" i="15"/>
  <c r="O46" i="15"/>
  <c r="N46" i="15"/>
  <c r="M46" i="15"/>
  <c r="L46" i="15"/>
  <c r="K46" i="15"/>
  <c r="J46" i="15"/>
  <c r="H46" i="15"/>
  <c r="G46" i="15"/>
  <c r="F46" i="15"/>
  <c r="E46" i="15"/>
  <c r="D46" i="15"/>
  <c r="C46" i="15"/>
  <c r="V45" i="15"/>
  <c r="U45" i="15"/>
  <c r="T45" i="15"/>
  <c r="S45" i="15"/>
  <c r="R45" i="15"/>
  <c r="Q45" i="15"/>
  <c r="O45" i="15"/>
  <c r="N45" i="15"/>
  <c r="M45" i="15"/>
  <c r="L45" i="15"/>
  <c r="K45" i="15"/>
  <c r="J45" i="15"/>
  <c r="H45" i="15"/>
  <c r="G45" i="15"/>
  <c r="F45" i="15"/>
  <c r="E45" i="15"/>
  <c r="D45" i="15"/>
  <c r="C45" i="15"/>
  <c r="V44" i="15"/>
  <c r="U44" i="15"/>
  <c r="T44" i="15"/>
  <c r="S44" i="15"/>
  <c r="R44" i="15"/>
  <c r="Q44" i="15"/>
  <c r="O44" i="15"/>
  <c r="N44" i="15"/>
  <c r="M44" i="15"/>
  <c r="L44" i="15"/>
  <c r="K44" i="15"/>
  <c r="J44" i="15"/>
  <c r="H44" i="15"/>
  <c r="G44" i="15"/>
  <c r="F44" i="15"/>
  <c r="E44" i="15"/>
  <c r="D44" i="15"/>
  <c r="C44" i="15"/>
  <c r="V43" i="15"/>
  <c r="U43" i="15"/>
  <c r="T43" i="15"/>
  <c r="S43" i="15"/>
  <c r="R43" i="15"/>
  <c r="Q43" i="15"/>
  <c r="O43" i="15"/>
  <c r="N43" i="15"/>
  <c r="M43" i="15"/>
  <c r="L43" i="15"/>
  <c r="K43" i="15"/>
  <c r="J43" i="15"/>
  <c r="H43" i="15"/>
  <c r="G43" i="15"/>
  <c r="F43" i="15"/>
  <c r="E43" i="15"/>
  <c r="D43" i="15"/>
  <c r="C43" i="15"/>
  <c r="V40" i="15"/>
  <c r="U40" i="15"/>
  <c r="T40" i="15"/>
  <c r="S40" i="15"/>
  <c r="R40" i="15"/>
  <c r="Q40" i="15"/>
  <c r="O40" i="15"/>
  <c r="N40" i="15"/>
  <c r="M40" i="15"/>
  <c r="L40" i="15"/>
  <c r="K40" i="15"/>
  <c r="J40" i="15"/>
  <c r="H40" i="15"/>
  <c r="G40" i="15"/>
  <c r="F40" i="15"/>
  <c r="E40" i="15"/>
  <c r="D40" i="15"/>
  <c r="C40" i="15"/>
  <c r="V39" i="15"/>
  <c r="U39" i="15"/>
  <c r="T39" i="15"/>
  <c r="S39" i="15"/>
  <c r="R39" i="15"/>
  <c r="Q39" i="15"/>
  <c r="O39" i="15"/>
  <c r="N39" i="15"/>
  <c r="M39" i="15"/>
  <c r="L39" i="15"/>
  <c r="K39" i="15"/>
  <c r="J39" i="15"/>
  <c r="H39" i="15"/>
  <c r="G39" i="15"/>
  <c r="F39" i="15"/>
  <c r="E39" i="15"/>
  <c r="D39" i="15"/>
  <c r="C39" i="15"/>
  <c r="V38" i="15"/>
  <c r="U38" i="15"/>
  <c r="T38" i="15"/>
  <c r="S38" i="15"/>
  <c r="R38" i="15"/>
  <c r="Q38" i="15"/>
  <c r="O38" i="15"/>
  <c r="N38" i="15"/>
  <c r="M38" i="15"/>
  <c r="L38" i="15"/>
  <c r="K38" i="15"/>
  <c r="J38" i="15"/>
  <c r="H38" i="15"/>
  <c r="G38" i="15"/>
  <c r="F38" i="15"/>
  <c r="E38" i="15"/>
  <c r="D38" i="15"/>
  <c r="C38" i="15"/>
  <c r="V37" i="15"/>
  <c r="U37" i="15"/>
  <c r="T37" i="15"/>
  <c r="S37" i="15"/>
  <c r="R37" i="15"/>
  <c r="Q37" i="15"/>
  <c r="O37" i="15"/>
  <c r="N37" i="15"/>
  <c r="M37" i="15"/>
  <c r="L37" i="15"/>
  <c r="K37" i="15"/>
  <c r="J37" i="15"/>
  <c r="H37" i="15"/>
  <c r="G37" i="15"/>
  <c r="F37" i="15"/>
  <c r="E37" i="15"/>
  <c r="D37" i="15"/>
  <c r="C37" i="15"/>
  <c r="V36" i="15"/>
  <c r="U36" i="15"/>
  <c r="T36" i="15"/>
  <c r="S36" i="15"/>
  <c r="R36" i="15"/>
  <c r="Q36" i="15"/>
  <c r="O36" i="15"/>
  <c r="N36" i="15"/>
  <c r="M36" i="15"/>
  <c r="L36" i="15"/>
  <c r="K36" i="15"/>
  <c r="J36" i="15"/>
  <c r="H36" i="15"/>
  <c r="G36" i="15"/>
  <c r="F36" i="15"/>
  <c r="E36" i="15"/>
  <c r="D36" i="15"/>
  <c r="C36" i="15"/>
  <c r="V33" i="15"/>
  <c r="U33" i="15"/>
  <c r="T33" i="15"/>
  <c r="S33" i="15"/>
  <c r="R33" i="15"/>
  <c r="Q33" i="15"/>
  <c r="O33" i="15"/>
  <c r="N33" i="15"/>
  <c r="M33" i="15"/>
  <c r="L33" i="15"/>
  <c r="K33" i="15"/>
  <c r="J33" i="15"/>
  <c r="H33" i="15"/>
  <c r="G33" i="15"/>
  <c r="F33" i="15"/>
  <c r="E33" i="15"/>
  <c r="D33" i="15"/>
  <c r="C33" i="15"/>
  <c r="V32" i="15"/>
  <c r="U32" i="15"/>
  <c r="T32" i="15"/>
  <c r="S32" i="15"/>
  <c r="R32" i="15"/>
  <c r="Q32" i="15"/>
  <c r="O32" i="15"/>
  <c r="N32" i="15"/>
  <c r="M32" i="15"/>
  <c r="L32" i="15"/>
  <c r="K32" i="15"/>
  <c r="J32" i="15"/>
  <c r="H32" i="15"/>
  <c r="G32" i="15"/>
  <c r="F32" i="15"/>
  <c r="E32" i="15"/>
  <c r="D32" i="15"/>
  <c r="C32" i="15"/>
  <c r="V31" i="15"/>
  <c r="U31" i="15"/>
  <c r="T31" i="15"/>
  <c r="S31" i="15"/>
  <c r="R31" i="15"/>
  <c r="Q31" i="15"/>
  <c r="O31" i="15"/>
  <c r="N31" i="15"/>
  <c r="M31" i="15"/>
  <c r="L31" i="15"/>
  <c r="K31" i="15"/>
  <c r="J31" i="15"/>
  <c r="H31" i="15"/>
  <c r="G31" i="15"/>
  <c r="F31" i="15"/>
  <c r="E31" i="15"/>
  <c r="D31" i="15"/>
  <c r="C31" i="15"/>
  <c r="V30" i="15"/>
  <c r="U30" i="15"/>
  <c r="T30" i="15"/>
  <c r="S30" i="15"/>
  <c r="R30" i="15"/>
  <c r="Q30" i="15"/>
  <c r="O30" i="15"/>
  <c r="N30" i="15"/>
  <c r="M30" i="15"/>
  <c r="L30" i="15"/>
  <c r="K30" i="15"/>
  <c r="J30" i="15"/>
  <c r="H30" i="15"/>
  <c r="G30" i="15"/>
  <c r="F30" i="15"/>
  <c r="E30" i="15"/>
  <c r="D30" i="15"/>
  <c r="C30" i="15"/>
  <c r="V29" i="15"/>
  <c r="AC29" i="15" s="1"/>
  <c r="U29" i="15"/>
  <c r="T29" i="15"/>
  <c r="S29" i="15"/>
  <c r="R29" i="15"/>
  <c r="Q29" i="15"/>
  <c r="O29" i="15"/>
  <c r="N29" i="15"/>
  <c r="M29" i="15"/>
  <c r="L29" i="15"/>
  <c r="K29" i="15"/>
  <c r="J29" i="15"/>
  <c r="H29" i="15"/>
  <c r="G29" i="15"/>
  <c r="F29" i="15"/>
  <c r="E29" i="15"/>
  <c r="D29" i="15"/>
  <c r="C29" i="15"/>
  <c r="V26" i="15"/>
  <c r="U26" i="15"/>
  <c r="T26" i="15"/>
  <c r="S26" i="15"/>
  <c r="R26" i="15"/>
  <c r="Q26" i="15"/>
  <c r="O26" i="15"/>
  <c r="N26" i="15"/>
  <c r="M26" i="15"/>
  <c r="L26" i="15"/>
  <c r="K26" i="15"/>
  <c r="J26" i="15"/>
  <c r="H26" i="15"/>
  <c r="G26" i="15"/>
  <c r="F26" i="15"/>
  <c r="E26" i="15"/>
  <c r="D26" i="15"/>
  <c r="C26" i="15"/>
  <c r="V25" i="15"/>
  <c r="U25" i="15"/>
  <c r="T25" i="15"/>
  <c r="S25" i="15"/>
  <c r="R25" i="15"/>
  <c r="Q25" i="15"/>
  <c r="O25" i="15"/>
  <c r="N25" i="15"/>
  <c r="M25" i="15"/>
  <c r="L25" i="15"/>
  <c r="K25" i="15"/>
  <c r="J25" i="15"/>
  <c r="H25" i="15"/>
  <c r="G25" i="15"/>
  <c r="F25" i="15"/>
  <c r="E25" i="15"/>
  <c r="D25" i="15"/>
  <c r="C25" i="15"/>
  <c r="V24" i="15"/>
  <c r="U24" i="15"/>
  <c r="T24" i="15"/>
  <c r="S24" i="15"/>
  <c r="R24" i="15"/>
  <c r="Q24" i="15"/>
  <c r="O24" i="15"/>
  <c r="N24" i="15"/>
  <c r="M24" i="15"/>
  <c r="L24" i="15"/>
  <c r="K24" i="15"/>
  <c r="J24" i="15"/>
  <c r="H24" i="15"/>
  <c r="G24" i="15"/>
  <c r="F24" i="15"/>
  <c r="E24" i="15"/>
  <c r="D24" i="15"/>
  <c r="C24" i="15"/>
  <c r="V23" i="15"/>
  <c r="U23" i="15"/>
  <c r="T23" i="15"/>
  <c r="S23" i="15"/>
  <c r="R23" i="15"/>
  <c r="Q23" i="15"/>
  <c r="O23" i="15"/>
  <c r="N23" i="15"/>
  <c r="M23" i="15"/>
  <c r="L23" i="15"/>
  <c r="K23" i="15"/>
  <c r="J23" i="15"/>
  <c r="H23" i="15"/>
  <c r="G23" i="15"/>
  <c r="F23" i="15"/>
  <c r="E23" i="15"/>
  <c r="D23" i="15"/>
  <c r="C23" i="15"/>
  <c r="V22" i="15"/>
  <c r="U22" i="15"/>
  <c r="T22" i="15"/>
  <c r="S22" i="15"/>
  <c r="R22" i="15"/>
  <c r="Q22" i="15"/>
  <c r="O22" i="15"/>
  <c r="N22" i="15"/>
  <c r="M22" i="15"/>
  <c r="L22" i="15"/>
  <c r="K22" i="15"/>
  <c r="J22" i="15"/>
  <c r="H22" i="15"/>
  <c r="G22" i="15"/>
  <c r="F22" i="15"/>
  <c r="E22" i="15"/>
  <c r="D22" i="15"/>
  <c r="C22" i="15"/>
  <c r="V19" i="15"/>
  <c r="U19" i="15"/>
  <c r="T19" i="15"/>
  <c r="S19" i="15"/>
  <c r="R19" i="15"/>
  <c r="Q19" i="15"/>
  <c r="O19" i="15"/>
  <c r="N19" i="15"/>
  <c r="M19" i="15"/>
  <c r="L19" i="15"/>
  <c r="K19" i="15"/>
  <c r="J19" i="15"/>
  <c r="H19" i="15"/>
  <c r="G19" i="15"/>
  <c r="F19" i="15"/>
  <c r="E19" i="15"/>
  <c r="D19" i="15"/>
  <c r="C19" i="15"/>
  <c r="V18" i="15"/>
  <c r="U18" i="15"/>
  <c r="T18" i="15"/>
  <c r="S18" i="15"/>
  <c r="R18" i="15"/>
  <c r="Q18" i="15"/>
  <c r="O18" i="15"/>
  <c r="N18" i="15"/>
  <c r="M18" i="15"/>
  <c r="L18" i="15"/>
  <c r="K18" i="15"/>
  <c r="J18" i="15"/>
  <c r="H18" i="15"/>
  <c r="G18" i="15"/>
  <c r="F18" i="15"/>
  <c r="E18" i="15"/>
  <c r="D18" i="15"/>
  <c r="C18" i="15"/>
  <c r="V17" i="15"/>
  <c r="U17" i="15"/>
  <c r="T17" i="15"/>
  <c r="S17" i="15"/>
  <c r="R17" i="15"/>
  <c r="Q17" i="15"/>
  <c r="O17" i="15"/>
  <c r="N17" i="15"/>
  <c r="M17" i="15"/>
  <c r="L17" i="15"/>
  <c r="K17" i="15"/>
  <c r="J17" i="15"/>
  <c r="H17" i="15"/>
  <c r="G17" i="15"/>
  <c r="F17" i="15"/>
  <c r="E17" i="15"/>
  <c r="D17" i="15"/>
  <c r="C17" i="15"/>
  <c r="V16" i="15"/>
  <c r="U16" i="15"/>
  <c r="T16" i="15"/>
  <c r="S16" i="15"/>
  <c r="R16" i="15"/>
  <c r="Q16" i="15"/>
  <c r="O16" i="15"/>
  <c r="N16" i="15"/>
  <c r="M16" i="15"/>
  <c r="L16" i="15"/>
  <c r="K16" i="15"/>
  <c r="J16" i="15"/>
  <c r="H16" i="15"/>
  <c r="G16" i="15"/>
  <c r="F16" i="15"/>
  <c r="E16" i="15"/>
  <c r="D16" i="15"/>
  <c r="C16" i="15"/>
  <c r="V15" i="15"/>
  <c r="U15" i="15"/>
  <c r="T15" i="15"/>
  <c r="S15" i="15"/>
  <c r="R15" i="15"/>
  <c r="Q15" i="15"/>
  <c r="O15" i="15"/>
  <c r="N15" i="15"/>
  <c r="M15" i="15"/>
  <c r="L15" i="15"/>
  <c r="K15" i="15"/>
  <c r="J15" i="15"/>
  <c r="H15" i="15"/>
  <c r="G15" i="15"/>
  <c r="F15" i="15"/>
  <c r="E15" i="15"/>
  <c r="D15" i="15"/>
  <c r="C15" i="15"/>
  <c r="R9" i="15"/>
  <c r="R10" i="15"/>
  <c r="R11" i="15"/>
  <c r="R12" i="15"/>
  <c r="R8" i="15"/>
  <c r="K9" i="15"/>
  <c r="K10" i="15"/>
  <c r="K11" i="15"/>
  <c r="K12" i="15"/>
  <c r="K8" i="15"/>
  <c r="D9" i="15"/>
  <c r="D10" i="15"/>
  <c r="D11" i="15"/>
  <c r="D12" i="15"/>
  <c r="D8" i="15"/>
  <c r="K10" i="16"/>
  <c r="U10" i="16"/>
  <c r="K10" i="14"/>
  <c r="U18" i="14"/>
  <c r="K18" i="14"/>
  <c r="U10" i="14"/>
  <c r="A11" i="3"/>
  <c r="C5" i="9" s="1"/>
  <c r="A19" i="3"/>
  <c r="D5" i="9" s="1"/>
  <c r="B28" i="8"/>
  <c r="B50" i="8"/>
  <c r="B95" i="8"/>
  <c r="B29" i="8"/>
  <c r="B5" i="8"/>
  <c r="B58" i="8"/>
  <c r="B88" i="8"/>
  <c r="B22" i="8"/>
  <c r="B31" i="8"/>
  <c r="B43" i="8"/>
  <c r="B63" i="8"/>
  <c r="B6" i="8"/>
  <c r="B19" i="8"/>
  <c r="B9" i="8"/>
  <c r="C95" i="8"/>
  <c r="C50" i="8"/>
  <c r="C28" i="8"/>
  <c r="C6" i="8"/>
  <c r="C88" i="8"/>
  <c r="C58" i="8"/>
  <c r="C5" i="8"/>
  <c r="C29" i="8"/>
  <c r="C19" i="8"/>
  <c r="C63" i="8"/>
  <c r="C43" i="8"/>
  <c r="C31" i="8"/>
  <c r="C22" i="8"/>
  <c r="C9" i="8"/>
  <c r="B11" i="8"/>
  <c r="B35" i="8"/>
  <c r="B55" i="8"/>
  <c r="B103" i="8"/>
  <c r="B17" i="8"/>
  <c r="B76" i="8"/>
  <c r="B86" i="8"/>
  <c r="B89" i="8"/>
  <c r="B80" i="8"/>
  <c r="B75" i="8"/>
  <c r="B96" i="8"/>
  <c r="B97" i="8"/>
  <c r="B8" i="8"/>
  <c r="B73" i="8"/>
  <c r="B14" i="8"/>
  <c r="C103" i="8"/>
  <c r="C55" i="8"/>
  <c r="C35" i="8"/>
  <c r="C11" i="8"/>
  <c r="C8" i="8"/>
  <c r="C89" i="8"/>
  <c r="C86" i="8"/>
  <c r="C76" i="8"/>
  <c r="C17" i="8"/>
  <c r="C14" i="8"/>
  <c r="C97" i="8"/>
  <c r="C96" i="8"/>
  <c r="C75" i="8"/>
  <c r="C80" i="8"/>
  <c r="C73" i="8"/>
  <c r="B23" i="8"/>
  <c r="B36" i="8"/>
  <c r="B71" i="8"/>
  <c r="B39" i="8"/>
  <c r="B79" i="8"/>
  <c r="B94" i="8"/>
  <c r="B92" i="8"/>
  <c r="B100" i="8"/>
  <c r="B34" i="8"/>
  <c r="B48" i="8"/>
  <c r="B25" i="8"/>
  <c r="B83" i="8"/>
  <c r="B90" i="8"/>
  <c r="B62" i="8"/>
  <c r="C71" i="8"/>
  <c r="C36" i="8"/>
  <c r="C23" i="8"/>
  <c r="C39" i="8"/>
  <c r="C100" i="8"/>
  <c r="C92" i="8"/>
  <c r="C94" i="8"/>
  <c r="C79" i="8"/>
  <c r="C34" i="8"/>
  <c r="C90" i="8"/>
  <c r="C83" i="8"/>
  <c r="C25" i="8"/>
  <c r="C48" i="8"/>
  <c r="C62" i="8"/>
  <c r="B61" i="8"/>
  <c r="B101" i="8"/>
  <c r="B107" i="8"/>
  <c r="B106" i="8"/>
  <c r="B45" i="8"/>
  <c r="B54" i="8"/>
  <c r="B41" i="8"/>
  <c r="B52" i="8"/>
  <c r="B49" i="8"/>
  <c r="B38" i="8"/>
  <c r="C106" i="8"/>
  <c r="C107" i="8"/>
  <c r="C101" i="8"/>
  <c r="C61" i="8"/>
  <c r="C45" i="8"/>
  <c r="C49" i="8"/>
  <c r="C52" i="8"/>
  <c r="C41" i="8"/>
  <c r="C54" i="8"/>
  <c r="C38" i="8"/>
  <c r="B16" i="8"/>
  <c r="B21" i="8"/>
  <c r="B81" i="8"/>
  <c r="B93" i="8"/>
  <c r="B18" i="8"/>
  <c r="C93" i="8"/>
  <c r="C81" i="8"/>
  <c r="C21" i="8"/>
  <c r="C16" i="8"/>
  <c r="C18" i="8"/>
  <c r="B51" i="8"/>
  <c r="B68" i="8"/>
  <c r="B56" i="8"/>
  <c r="B91" i="8"/>
  <c r="B32" i="8"/>
  <c r="B13" i="8"/>
  <c r="B46" i="8"/>
  <c r="B42" i="8"/>
  <c r="B64" i="8"/>
  <c r="B7" i="8"/>
  <c r="B27" i="8"/>
  <c r="B40" i="8"/>
  <c r="B15" i="8"/>
  <c r="B67" i="8"/>
  <c r="B98" i="8"/>
  <c r="C91" i="8"/>
  <c r="C56" i="8"/>
  <c r="C68" i="8"/>
  <c r="C51" i="8"/>
  <c r="C32" i="8"/>
  <c r="C64" i="8"/>
  <c r="C42" i="8"/>
  <c r="C46" i="8"/>
  <c r="C13" i="8"/>
  <c r="C7" i="8"/>
  <c r="C67" i="8"/>
  <c r="C15" i="8"/>
  <c r="C40" i="8"/>
  <c r="C27" i="8"/>
  <c r="C98" i="8"/>
  <c r="B102" i="8"/>
  <c r="B99" i="8"/>
  <c r="B105" i="8"/>
  <c r="B104" i="8"/>
  <c r="B12" i="8"/>
  <c r="C104" i="8"/>
  <c r="C105" i="8"/>
  <c r="C99" i="8"/>
  <c r="C102" i="8"/>
  <c r="C12" i="8"/>
  <c r="B30" i="8"/>
  <c r="B60" i="8"/>
  <c r="B33" i="8"/>
  <c r="B57" i="8"/>
  <c r="B10" i="8"/>
  <c r="C57" i="8"/>
  <c r="C33" i="8"/>
  <c r="C60" i="8"/>
  <c r="C30" i="8"/>
  <c r="C10" i="8"/>
  <c r="B65" i="8"/>
  <c r="B78" i="8"/>
  <c r="B70" i="8"/>
  <c r="B66" i="8"/>
  <c r="B69" i="8"/>
  <c r="C66" i="8"/>
  <c r="C70" i="8"/>
  <c r="C78" i="8"/>
  <c r="C65" i="8"/>
  <c r="C69" i="8"/>
  <c r="B47" i="8"/>
  <c r="B87" i="8"/>
  <c r="B84" i="8"/>
  <c r="B85" i="8"/>
  <c r="B82" i="8"/>
  <c r="C85" i="8"/>
  <c r="C84" i="8"/>
  <c r="C87" i="8"/>
  <c r="C47" i="8"/>
  <c r="C82" i="8"/>
  <c r="B20" i="8"/>
  <c r="B53" i="8"/>
  <c r="B26" i="8"/>
  <c r="B74" i="8"/>
  <c r="B37" i="8"/>
  <c r="C74" i="8"/>
  <c r="C26" i="8"/>
  <c r="C53" i="8"/>
  <c r="C20" i="8"/>
  <c r="C37" i="8"/>
  <c r="B72" i="8"/>
  <c r="B77" i="8"/>
  <c r="B24" i="8"/>
  <c r="B44" i="8"/>
  <c r="B59" i="8"/>
  <c r="C44" i="8"/>
  <c r="C24" i="8"/>
  <c r="C77" i="8"/>
  <c r="C72" i="8"/>
  <c r="C59" i="8"/>
  <c r="Z131" i="15"/>
  <c r="AB130" i="15"/>
  <c r="Z127" i="15"/>
  <c r="AB123" i="15"/>
  <c r="Z122" i="15"/>
  <c r="AB121" i="15"/>
  <c r="X121" i="15"/>
  <c r="Z120" i="15"/>
  <c r="AB117" i="15"/>
  <c r="AB115" i="15"/>
  <c r="X115" i="15"/>
  <c r="AB114" i="15"/>
  <c r="Z114" i="15"/>
  <c r="AB113" i="15"/>
  <c r="Z110" i="15"/>
  <c r="X110" i="15"/>
  <c r="AB109" i="15"/>
  <c r="Z108" i="15"/>
  <c r="Z106" i="15"/>
  <c r="AB96" i="15"/>
  <c r="AB92" i="15"/>
  <c r="Z87" i="15"/>
  <c r="AB86" i="15"/>
  <c r="Z82" i="15"/>
  <c r="AB81" i="15"/>
  <c r="Z81" i="15"/>
  <c r="AB80" i="15"/>
  <c r="Z75" i="15"/>
  <c r="AB74" i="15"/>
  <c r="Z71" i="15"/>
  <c r="Z68" i="15"/>
  <c r="Z66" i="15"/>
  <c r="AB65" i="15"/>
  <c r="Z59" i="15"/>
  <c r="AB58" i="15"/>
  <c r="Z54" i="15"/>
  <c r="AB53" i="15"/>
  <c r="Z16" i="15"/>
  <c r="H9" i="15"/>
  <c r="H10" i="15"/>
  <c r="H11" i="15"/>
  <c r="H12" i="15"/>
  <c r="H8" i="15"/>
  <c r="O9" i="15"/>
  <c r="O10" i="15"/>
  <c r="O11" i="15"/>
  <c r="O12" i="15"/>
  <c r="O8" i="15"/>
  <c r="N9" i="15"/>
  <c r="N10" i="15"/>
  <c r="N11" i="15"/>
  <c r="N12" i="15"/>
  <c r="N8" i="15"/>
  <c r="G9" i="15"/>
  <c r="G10" i="15"/>
  <c r="G11" i="15"/>
  <c r="G12" i="15"/>
  <c r="G8" i="15"/>
  <c r="F9" i="15"/>
  <c r="F10" i="15"/>
  <c r="F11" i="15"/>
  <c r="F12" i="15"/>
  <c r="F8" i="15"/>
  <c r="M9" i="15"/>
  <c r="M10" i="15"/>
  <c r="M11" i="15"/>
  <c r="M12" i="15"/>
  <c r="M8" i="15"/>
  <c r="C9" i="15"/>
  <c r="J9" i="15"/>
  <c r="Q9" i="15"/>
  <c r="E9" i="15"/>
  <c r="L9" i="15"/>
  <c r="S9" i="15"/>
  <c r="T9" i="15"/>
  <c r="U9" i="15"/>
  <c r="V9" i="15"/>
  <c r="C10" i="15"/>
  <c r="J10" i="15"/>
  <c r="Q10" i="15"/>
  <c r="E10" i="15"/>
  <c r="L10" i="15"/>
  <c r="S10" i="15"/>
  <c r="T10" i="15"/>
  <c r="U10" i="15"/>
  <c r="V10" i="15"/>
  <c r="C11" i="15"/>
  <c r="J11" i="15"/>
  <c r="Q11" i="15"/>
  <c r="E11" i="15"/>
  <c r="L11" i="15"/>
  <c r="S11" i="15"/>
  <c r="T11" i="15"/>
  <c r="U11" i="15"/>
  <c r="V11" i="15"/>
  <c r="C12" i="15"/>
  <c r="J12" i="15"/>
  <c r="Q12" i="15"/>
  <c r="E12" i="15"/>
  <c r="L12" i="15"/>
  <c r="S12" i="15"/>
  <c r="T12" i="15"/>
  <c r="U12" i="15"/>
  <c r="V12" i="15"/>
  <c r="V8" i="15"/>
  <c r="E8" i="15"/>
  <c r="L8" i="15"/>
  <c r="S8" i="15"/>
  <c r="T8" i="15"/>
  <c r="U8" i="15"/>
  <c r="Q8" i="15"/>
  <c r="C8" i="15"/>
  <c r="J8" i="15"/>
  <c r="A128" i="15"/>
  <c r="A129" i="15"/>
  <c r="A130" i="15"/>
  <c r="A131" i="15"/>
  <c r="A127" i="15"/>
  <c r="A126" i="15"/>
  <c r="A121" i="15"/>
  <c r="A122" i="15"/>
  <c r="A123" i="15"/>
  <c r="A124" i="15"/>
  <c r="A120" i="15"/>
  <c r="A119" i="15"/>
  <c r="A114" i="15"/>
  <c r="A115" i="15"/>
  <c r="A116" i="15"/>
  <c r="A117" i="15"/>
  <c r="A113" i="15"/>
  <c r="A112" i="15"/>
  <c r="A107" i="15"/>
  <c r="A108" i="15"/>
  <c r="A109" i="15"/>
  <c r="A110" i="15"/>
  <c r="A106" i="15"/>
  <c r="A105" i="15"/>
  <c r="A100" i="15"/>
  <c r="A101" i="15"/>
  <c r="A102" i="15"/>
  <c r="A103" i="15"/>
  <c r="A99" i="15"/>
  <c r="A98" i="15"/>
  <c r="A93" i="15"/>
  <c r="A94" i="15"/>
  <c r="A95" i="15"/>
  <c r="A96" i="15"/>
  <c r="A92" i="15"/>
  <c r="A91" i="15"/>
  <c r="A86" i="15"/>
  <c r="A87" i="15"/>
  <c r="A88" i="15"/>
  <c r="A89" i="15"/>
  <c r="A85" i="15"/>
  <c r="A84" i="15"/>
  <c r="A79" i="15"/>
  <c r="A80" i="15"/>
  <c r="A81" i="15"/>
  <c r="A82" i="15"/>
  <c r="A78" i="15"/>
  <c r="A77" i="15"/>
  <c r="A72" i="15"/>
  <c r="A73" i="15"/>
  <c r="A74" i="15"/>
  <c r="A75" i="15"/>
  <c r="A71" i="15"/>
  <c r="A70" i="15"/>
  <c r="U126" i="15"/>
  <c r="S126" i="15"/>
  <c r="E126" i="15"/>
  <c r="N119" i="15"/>
  <c r="L119" i="15"/>
  <c r="U112" i="15"/>
  <c r="N112" i="15"/>
  <c r="L112" i="15"/>
  <c r="N105" i="15"/>
  <c r="E98" i="15"/>
  <c r="N91" i="15"/>
  <c r="L91" i="15"/>
  <c r="N84" i="15"/>
  <c r="E84" i="15"/>
  <c r="E77" i="15"/>
  <c r="A65" i="15"/>
  <c r="A66" i="15"/>
  <c r="A67" i="15"/>
  <c r="A68" i="15"/>
  <c r="A64" i="15"/>
  <c r="A63" i="15"/>
  <c r="A58" i="15"/>
  <c r="A59" i="15"/>
  <c r="A60" i="15"/>
  <c r="A61" i="15"/>
  <c r="A57" i="15"/>
  <c r="A56" i="15"/>
  <c r="A51" i="15"/>
  <c r="A52" i="15"/>
  <c r="A53" i="15"/>
  <c r="A54" i="15"/>
  <c r="A50" i="15"/>
  <c r="A49" i="15"/>
  <c r="A44" i="15"/>
  <c r="A45" i="15"/>
  <c r="A46" i="15"/>
  <c r="A47" i="15"/>
  <c r="A43" i="15"/>
  <c r="A42" i="15"/>
  <c r="A37" i="15"/>
  <c r="A38" i="15"/>
  <c r="A39" i="15"/>
  <c r="A40" i="15"/>
  <c r="A36" i="15"/>
  <c r="A35" i="15"/>
  <c r="A30" i="15"/>
  <c r="A31" i="15"/>
  <c r="A32" i="15"/>
  <c r="A33" i="15"/>
  <c r="A29" i="15"/>
  <c r="A28" i="15"/>
  <c r="A23" i="15"/>
  <c r="A24" i="15"/>
  <c r="A25" i="15"/>
  <c r="A26" i="15"/>
  <c r="A22" i="15"/>
  <c r="A21" i="15"/>
  <c r="A16" i="15"/>
  <c r="A17" i="15"/>
  <c r="A18" i="15"/>
  <c r="A19" i="15"/>
  <c r="A15" i="15"/>
  <c r="A14" i="15"/>
  <c r="A9" i="15"/>
  <c r="A10" i="15"/>
  <c r="A11" i="15"/>
  <c r="A12" i="15"/>
  <c r="A8" i="15"/>
  <c r="A7" i="15"/>
  <c r="K3" i="15"/>
  <c r="U3" i="15"/>
  <c r="T25" i="14"/>
  <c r="S25" i="14"/>
  <c r="R25" i="14"/>
  <c r="Q25" i="14"/>
  <c r="P25" i="14"/>
  <c r="O25" i="14"/>
  <c r="N25" i="14"/>
  <c r="M25" i="14"/>
  <c r="L25" i="14"/>
  <c r="T24" i="14"/>
  <c r="S24" i="14"/>
  <c r="R24" i="14"/>
  <c r="Q24" i="14"/>
  <c r="P24" i="14"/>
  <c r="O24" i="14"/>
  <c r="N24" i="14"/>
  <c r="M24" i="14"/>
  <c r="L24" i="14"/>
  <c r="T23" i="14"/>
  <c r="S23" i="14"/>
  <c r="R23" i="14"/>
  <c r="Q23" i="14"/>
  <c r="P23" i="14"/>
  <c r="O23" i="14"/>
  <c r="N23" i="14"/>
  <c r="M23" i="14"/>
  <c r="L23" i="14"/>
  <c r="T22" i="14"/>
  <c r="S22" i="14"/>
  <c r="R22" i="14"/>
  <c r="Q22" i="14"/>
  <c r="P22" i="14"/>
  <c r="O22" i="14"/>
  <c r="N22" i="14"/>
  <c r="M22" i="14"/>
  <c r="L22" i="14"/>
  <c r="T21" i="14"/>
  <c r="S21" i="14"/>
  <c r="R21" i="14"/>
  <c r="Q21" i="14"/>
  <c r="P21" i="14"/>
  <c r="O21" i="14"/>
  <c r="N21" i="14"/>
  <c r="M21" i="14"/>
  <c r="L21" i="14"/>
  <c r="T20" i="14"/>
  <c r="S20" i="14"/>
  <c r="R20" i="14"/>
  <c r="Q20" i="14"/>
  <c r="P20" i="14"/>
  <c r="O20" i="14"/>
  <c r="N20" i="14"/>
  <c r="M20" i="14"/>
  <c r="L20" i="14"/>
  <c r="J21" i="14"/>
  <c r="J22" i="14"/>
  <c r="J23" i="14"/>
  <c r="J24" i="14"/>
  <c r="J25" i="14"/>
  <c r="J20" i="14"/>
  <c r="I21" i="14"/>
  <c r="I22" i="14"/>
  <c r="I23" i="14"/>
  <c r="I24" i="14"/>
  <c r="I25" i="14"/>
  <c r="I26" i="14"/>
  <c r="I20" i="14"/>
  <c r="H21" i="14"/>
  <c r="H22" i="14"/>
  <c r="H23" i="14"/>
  <c r="H24" i="14"/>
  <c r="H25" i="14"/>
  <c r="H20" i="14"/>
  <c r="G21" i="14"/>
  <c r="G22" i="14"/>
  <c r="G23" i="14"/>
  <c r="G24" i="14"/>
  <c r="G25" i="14"/>
  <c r="G20" i="14"/>
  <c r="F21" i="14"/>
  <c r="F22" i="14"/>
  <c r="F23" i="14"/>
  <c r="F24" i="14"/>
  <c r="F25" i="14"/>
  <c r="F20" i="14"/>
  <c r="E21" i="14"/>
  <c r="E22" i="14"/>
  <c r="E23" i="14"/>
  <c r="E24" i="14"/>
  <c r="E25" i="14"/>
  <c r="E20" i="14"/>
  <c r="D21" i="14"/>
  <c r="D22" i="14"/>
  <c r="D23" i="14"/>
  <c r="D24" i="14"/>
  <c r="D25" i="14"/>
  <c r="D20" i="14"/>
  <c r="C21" i="14"/>
  <c r="C22" i="14"/>
  <c r="C23" i="14"/>
  <c r="C24" i="14"/>
  <c r="C25" i="14"/>
  <c r="C20" i="14"/>
  <c r="B21" i="14"/>
  <c r="B22" i="14"/>
  <c r="B23" i="14"/>
  <c r="B24" i="14"/>
  <c r="B25" i="14"/>
  <c r="B20" i="14"/>
  <c r="C26" i="14"/>
  <c r="D26" i="14"/>
  <c r="E26" i="14"/>
  <c r="F26" i="14"/>
  <c r="G26" i="14"/>
  <c r="H26" i="14"/>
  <c r="J26" i="14"/>
  <c r="L26" i="14"/>
  <c r="M26" i="14"/>
  <c r="N26" i="14"/>
  <c r="O26" i="14"/>
  <c r="P26" i="14"/>
  <c r="Q26" i="14"/>
  <c r="R26" i="14"/>
  <c r="S26" i="14"/>
  <c r="T26" i="14"/>
  <c r="B26" i="14"/>
  <c r="K2" i="16"/>
  <c r="V2" i="16" s="1"/>
  <c r="U2" i="16"/>
  <c r="A125" i="13"/>
  <c r="A126" i="13"/>
  <c r="A127" i="13"/>
  <c r="A128" i="13"/>
  <c r="A124" i="13"/>
  <c r="A123" i="13"/>
  <c r="A125" i="12"/>
  <c r="A126" i="12"/>
  <c r="A127" i="12"/>
  <c r="A128" i="12"/>
  <c r="A124" i="12"/>
  <c r="A123" i="12"/>
  <c r="A125" i="11"/>
  <c r="A126" i="11"/>
  <c r="A127" i="11"/>
  <c r="A128" i="11"/>
  <c r="A124" i="11"/>
  <c r="A123" i="11"/>
  <c r="A121" i="13"/>
  <c r="A120" i="13"/>
  <c r="A119" i="13"/>
  <c r="A118" i="13"/>
  <c r="A117" i="13"/>
  <c r="A116" i="13"/>
  <c r="A114" i="13"/>
  <c r="A113" i="13"/>
  <c r="A112" i="13"/>
  <c r="A111" i="13"/>
  <c r="A110" i="13"/>
  <c r="A109" i="13"/>
  <c r="A107" i="13"/>
  <c r="A106" i="13"/>
  <c r="A105" i="13"/>
  <c r="A104" i="13"/>
  <c r="A103" i="13"/>
  <c r="A102" i="13"/>
  <c r="A100" i="13"/>
  <c r="A99" i="13"/>
  <c r="A98" i="13"/>
  <c r="A97" i="13"/>
  <c r="A96" i="13"/>
  <c r="A95" i="13"/>
  <c r="A93" i="13"/>
  <c r="A92" i="13"/>
  <c r="A91" i="13"/>
  <c r="A90" i="13"/>
  <c r="A89" i="13"/>
  <c r="A88" i="13"/>
  <c r="A86" i="13"/>
  <c r="A85" i="13"/>
  <c r="A84" i="13"/>
  <c r="A83" i="13"/>
  <c r="A82" i="13"/>
  <c r="A81" i="13"/>
  <c r="A79" i="13"/>
  <c r="A78" i="13"/>
  <c r="A77" i="13"/>
  <c r="A76" i="13"/>
  <c r="A75" i="13"/>
  <c r="A74" i="13"/>
  <c r="A72" i="13"/>
  <c r="A71" i="13"/>
  <c r="A70" i="13"/>
  <c r="A69" i="13"/>
  <c r="A68" i="13"/>
  <c r="A67" i="13"/>
  <c r="A65" i="13"/>
  <c r="A64" i="13"/>
  <c r="A63" i="13"/>
  <c r="A62" i="13"/>
  <c r="A61" i="13"/>
  <c r="A60" i="13"/>
  <c r="A58" i="13"/>
  <c r="A57" i="13"/>
  <c r="A56" i="13"/>
  <c r="A55" i="13"/>
  <c r="A54" i="13"/>
  <c r="A53" i="13"/>
  <c r="A51" i="13"/>
  <c r="A50" i="13"/>
  <c r="A49" i="13"/>
  <c r="A48" i="13"/>
  <c r="A47" i="13"/>
  <c r="A46" i="13"/>
  <c r="A44" i="13"/>
  <c r="A43" i="13"/>
  <c r="A42" i="13"/>
  <c r="A41" i="13"/>
  <c r="A40" i="13"/>
  <c r="A39" i="13"/>
  <c r="A37" i="13"/>
  <c r="A36" i="13"/>
  <c r="A35" i="13"/>
  <c r="A34" i="13"/>
  <c r="A33" i="13"/>
  <c r="A32" i="13"/>
  <c r="A30" i="13"/>
  <c r="A29" i="13"/>
  <c r="A28" i="13"/>
  <c r="A27" i="13"/>
  <c r="A26" i="13"/>
  <c r="A25" i="13"/>
  <c r="A23" i="13"/>
  <c r="A22" i="13"/>
  <c r="A21" i="13"/>
  <c r="A20" i="13"/>
  <c r="A19" i="13"/>
  <c r="A18" i="13"/>
  <c r="A16" i="13"/>
  <c r="A15" i="13"/>
  <c r="A14" i="13"/>
  <c r="A13" i="13"/>
  <c r="A12" i="13"/>
  <c r="A11" i="13"/>
  <c r="A9" i="13"/>
  <c r="A8" i="13"/>
  <c r="A7" i="13"/>
  <c r="A6" i="13"/>
  <c r="A5" i="13"/>
  <c r="A4" i="13"/>
  <c r="K2" i="13"/>
  <c r="U2" i="13"/>
  <c r="V2" i="13"/>
  <c r="A121" i="12"/>
  <c r="A120" i="12"/>
  <c r="A119" i="12"/>
  <c r="A118" i="12"/>
  <c r="A117" i="12"/>
  <c r="A116" i="12"/>
  <c r="A114" i="12"/>
  <c r="A113" i="12"/>
  <c r="A112" i="12"/>
  <c r="A111" i="12"/>
  <c r="A110" i="12"/>
  <c r="A109" i="12"/>
  <c r="A107" i="12"/>
  <c r="A106" i="12"/>
  <c r="A105" i="12"/>
  <c r="A104" i="12"/>
  <c r="A103" i="12"/>
  <c r="A102" i="12"/>
  <c r="A100" i="12"/>
  <c r="A99" i="12"/>
  <c r="A98" i="12"/>
  <c r="A97" i="12"/>
  <c r="A96" i="12"/>
  <c r="A95" i="12"/>
  <c r="A93" i="12"/>
  <c r="A92" i="12"/>
  <c r="A91" i="12"/>
  <c r="A90" i="12"/>
  <c r="A89" i="12"/>
  <c r="A88" i="12"/>
  <c r="A86" i="12"/>
  <c r="A85" i="12"/>
  <c r="A84" i="12"/>
  <c r="A83" i="12"/>
  <c r="A82" i="12"/>
  <c r="A81" i="12"/>
  <c r="A79" i="12"/>
  <c r="A78" i="12"/>
  <c r="A77" i="12"/>
  <c r="A76" i="12"/>
  <c r="A75" i="12"/>
  <c r="A74" i="12"/>
  <c r="A72" i="12"/>
  <c r="A71" i="12"/>
  <c r="A70" i="12"/>
  <c r="A69" i="12"/>
  <c r="A68" i="12"/>
  <c r="A67" i="12"/>
  <c r="A65" i="12"/>
  <c r="A64" i="12"/>
  <c r="A63" i="12"/>
  <c r="A62" i="12"/>
  <c r="A61" i="12"/>
  <c r="A60" i="12"/>
  <c r="A58" i="12"/>
  <c r="A57" i="12"/>
  <c r="A56" i="12"/>
  <c r="A55" i="12"/>
  <c r="A54" i="12"/>
  <c r="A53" i="12"/>
  <c r="A51" i="12"/>
  <c r="A50" i="12"/>
  <c r="A49" i="12"/>
  <c r="A48" i="12"/>
  <c r="A47" i="12"/>
  <c r="A46" i="12"/>
  <c r="A44" i="12"/>
  <c r="A43" i="12"/>
  <c r="A42" i="12"/>
  <c r="A41" i="12"/>
  <c r="A40" i="12"/>
  <c r="A39" i="12"/>
  <c r="A37" i="12"/>
  <c r="A36" i="12"/>
  <c r="A35" i="12"/>
  <c r="A34" i="12"/>
  <c r="A33" i="12"/>
  <c r="A32" i="12"/>
  <c r="A30" i="12"/>
  <c r="A29" i="12"/>
  <c r="A28" i="12"/>
  <c r="A27" i="12"/>
  <c r="A26" i="12"/>
  <c r="A25" i="12"/>
  <c r="A23" i="12"/>
  <c r="A21" i="12"/>
  <c r="A20" i="12"/>
  <c r="A19" i="12"/>
  <c r="A18" i="12"/>
  <c r="A16" i="12"/>
  <c r="A15" i="12"/>
  <c r="A14" i="12"/>
  <c r="A13" i="12"/>
  <c r="A12" i="12"/>
  <c r="A11" i="12"/>
  <c r="A9" i="12"/>
  <c r="A8" i="12"/>
  <c r="A7" i="12"/>
  <c r="A6" i="12"/>
  <c r="A5" i="12"/>
  <c r="A4" i="12"/>
  <c r="K2" i="12"/>
  <c r="U2" i="12"/>
  <c r="A118" i="11"/>
  <c r="A119" i="11"/>
  <c r="A120" i="11"/>
  <c r="A121" i="11"/>
  <c r="A117" i="11"/>
  <c r="A111" i="11"/>
  <c r="A112" i="11"/>
  <c r="A113" i="11"/>
  <c r="A114" i="11"/>
  <c r="A110" i="11"/>
  <c r="A104" i="11"/>
  <c r="A105" i="11"/>
  <c r="A106" i="11"/>
  <c r="A107" i="11"/>
  <c r="A103" i="11"/>
  <c r="A97" i="11"/>
  <c r="A98" i="11"/>
  <c r="A99" i="11"/>
  <c r="A100" i="11"/>
  <c r="A96" i="11"/>
  <c r="A90" i="11"/>
  <c r="A91" i="11"/>
  <c r="A92" i="11"/>
  <c r="A93" i="11"/>
  <c r="A89" i="11"/>
  <c r="A83" i="11"/>
  <c r="A84" i="11"/>
  <c r="A85" i="11"/>
  <c r="A86" i="11"/>
  <c r="A82" i="11"/>
  <c r="A76" i="11"/>
  <c r="A77" i="11"/>
  <c r="A78" i="11"/>
  <c r="A79" i="11"/>
  <c r="A75" i="11"/>
  <c r="A69" i="11"/>
  <c r="A70" i="11"/>
  <c r="A71" i="11"/>
  <c r="A72" i="11"/>
  <c r="A68" i="11"/>
  <c r="A62" i="11"/>
  <c r="A63" i="11"/>
  <c r="A64" i="11"/>
  <c r="A65" i="11"/>
  <c r="A61" i="11"/>
  <c r="A55" i="11"/>
  <c r="A56" i="11"/>
  <c r="A57" i="11"/>
  <c r="A58" i="11"/>
  <c r="A54" i="11"/>
  <c r="A48" i="11"/>
  <c r="A49" i="11"/>
  <c r="A50" i="11"/>
  <c r="A51" i="11"/>
  <c r="A47" i="11"/>
  <c r="A41" i="11"/>
  <c r="A42" i="11"/>
  <c r="A43" i="11"/>
  <c r="A44" i="11"/>
  <c r="A40" i="11"/>
  <c r="A34" i="11"/>
  <c r="A35" i="11"/>
  <c r="A36" i="11"/>
  <c r="A37" i="11"/>
  <c r="A33" i="11"/>
  <c r="A27" i="11"/>
  <c r="A28" i="11"/>
  <c r="A29" i="11"/>
  <c r="A30" i="11"/>
  <c r="A26" i="11"/>
  <c r="A20" i="11"/>
  <c r="A21" i="11"/>
  <c r="A22" i="11"/>
  <c r="A23" i="11"/>
  <c r="A19" i="11"/>
  <c r="A13" i="11"/>
  <c r="A14" i="11"/>
  <c r="A15" i="11"/>
  <c r="A16" i="11"/>
  <c r="A12" i="11"/>
  <c r="A6" i="11"/>
  <c r="A7" i="11"/>
  <c r="A8" i="11"/>
  <c r="A9" i="11"/>
  <c r="A5" i="11"/>
  <c r="A116" i="11"/>
  <c r="A109" i="11"/>
  <c r="A102" i="11"/>
  <c r="A95" i="11"/>
  <c r="A88" i="11"/>
  <c r="A81" i="11"/>
  <c r="A74" i="11"/>
  <c r="A67" i="11"/>
  <c r="A60" i="11"/>
  <c r="A53" i="11"/>
  <c r="A46" i="11"/>
  <c r="A39" i="11"/>
  <c r="A32" i="11"/>
  <c r="A25" i="11"/>
  <c r="A18" i="11"/>
  <c r="A11" i="11"/>
  <c r="A4" i="11"/>
  <c r="L70" i="15"/>
  <c r="N63" i="15"/>
  <c r="N56" i="15"/>
  <c r="L56" i="15"/>
  <c r="L49" i="15"/>
  <c r="K2" i="15"/>
  <c r="U2" i="15"/>
  <c r="K2" i="14"/>
  <c r="U2" i="14"/>
  <c r="V2" i="14"/>
  <c r="K2" i="11"/>
  <c r="U2" i="11"/>
  <c r="A14" i="3"/>
  <c r="B5" i="9" s="1"/>
  <c r="Z115" i="15" l="1"/>
  <c r="AB120" i="15"/>
  <c r="Z121" i="15"/>
  <c r="X122" i="15"/>
  <c r="AB124" i="15"/>
  <c r="V149" i="12"/>
  <c r="O54" i="7" s="1"/>
  <c r="V107" i="11"/>
  <c r="B10" i="9"/>
  <c r="V2" i="12"/>
  <c r="AA36" i="15"/>
  <c r="AA58" i="15"/>
  <c r="AA64" i="15"/>
  <c r="AA68" i="15"/>
  <c r="AA102" i="15"/>
  <c r="AA120" i="15"/>
  <c r="AB71" i="15"/>
  <c r="Z72" i="15"/>
  <c r="Z78" i="15"/>
  <c r="X88" i="15"/>
  <c r="Z96" i="15"/>
  <c r="AB103" i="15"/>
  <c r="V43" i="11"/>
  <c r="N13" i="7" s="1"/>
  <c r="D105" i="8" s="1"/>
  <c r="T119" i="15"/>
  <c r="M21" i="15"/>
  <c r="AC96" i="15"/>
  <c r="AA100" i="15"/>
  <c r="AA110" i="15"/>
  <c r="AA121" i="15"/>
  <c r="V12" i="11"/>
  <c r="H2" i="7" s="1"/>
  <c r="D37" i="8" s="1"/>
  <c r="V2" i="15"/>
  <c r="Z50" i="15"/>
  <c r="Z60" i="15"/>
  <c r="N77" i="15"/>
  <c r="Z94" i="15"/>
  <c r="Z102" i="15"/>
  <c r="X103" i="15"/>
  <c r="B20" i="9"/>
  <c r="V114" i="13"/>
  <c r="D46" i="7" s="1"/>
  <c r="F97" i="8" s="1"/>
  <c r="S112" i="15"/>
  <c r="V111" i="13"/>
  <c r="D43" i="7" s="1"/>
  <c r="F80" i="8" s="1"/>
  <c r="Q112" i="15"/>
  <c r="V110" i="13"/>
  <c r="D42" i="7" s="1"/>
  <c r="F73" i="8" s="1"/>
  <c r="Y113" i="15"/>
  <c r="R112" i="15"/>
  <c r="Z19" i="15"/>
  <c r="V15" i="13"/>
  <c r="J5" i="7" s="1"/>
  <c r="F26" i="8" s="1"/>
  <c r="V13" i="13"/>
  <c r="J3" i="7" s="1"/>
  <c r="F20" i="8" s="1"/>
  <c r="V14" i="15"/>
  <c r="V139" i="13"/>
  <c r="J51" i="7" s="1"/>
  <c r="F29" i="8" s="1"/>
  <c r="V138" i="13"/>
  <c r="J50" i="7" s="1"/>
  <c r="F19" i="8" s="1"/>
  <c r="V142" i="13"/>
  <c r="J54" i="7" s="1"/>
  <c r="F88" i="8" s="1"/>
  <c r="V147" i="13"/>
  <c r="P52" i="7" s="1"/>
  <c r="F50" i="8" s="1"/>
  <c r="V146" i="13"/>
  <c r="P51" i="7" s="1"/>
  <c r="F28" i="8" s="1"/>
  <c r="Q126" i="15"/>
  <c r="Y127" i="15"/>
  <c r="V93" i="13"/>
  <c r="D38" i="7" s="1"/>
  <c r="F90" i="8" s="1"/>
  <c r="AA96" i="15"/>
  <c r="AC95" i="15"/>
  <c r="V92" i="13"/>
  <c r="D37" i="7" s="1"/>
  <c r="F83" i="8" s="1"/>
  <c r="V91" i="13"/>
  <c r="D36" i="7" s="1"/>
  <c r="F25" i="8" s="1"/>
  <c r="U91" i="15"/>
  <c r="V90" i="13"/>
  <c r="D35" i="7" s="1"/>
  <c r="F48" i="8" s="1"/>
  <c r="Q91" i="15"/>
  <c r="Y93" i="15"/>
  <c r="V89" i="13"/>
  <c r="D34" i="7" s="1"/>
  <c r="F62" i="8" s="1"/>
  <c r="V83" i="13"/>
  <c r="P27" i="7" s="1"/>
  <c r="F61" i="8" s="1"/>
  <c r="U84" i="15"/>
  <c r="R84" i="15"/>
  <c r="V79" i="13"/>
  <c r="J30" i="7" s="1"/>
  <c r="F49" i="8" s="1"/>
  <c r="V78" i="13"/>
  <c r="J29" i="7" s="1"/>
  <c r="F52" i="8" s="1"/>
  <c r="V77" i="13"/>
  <c r="J28" i="7" s="1"/>
  <c r="F41" i="8" s="1"/>
  <c r="V77" i="15"/>
  <c r="V76" i="13"/>
  <c r="J27" i="7" s="1"/>
  <c r="F54" i="8" s="1"/>
  <c r="V75" i="13"/>
  <c r="J26" i="7" s="1"/>
  <c r="F38" i="8" s="1"/>
  <c r="V23" i="13"/>
  <c r="P6" i="7" s="1"/>
  <c r="F85" i="8" s="1"/>
  <c r="Y25" i="15"/>
  <c r="V22" i="13"/>
  <c r="P5" i="7" s="1"/>
  <c r="F84" i="8" s="1"/>
  <c r="AA24" i="15"/>
  <c r="V21" i="15"/>
  <c r="AC23" i="15"/>
  <c r="V20" i="13"/>
  <c r="P3" i="7" s="1"/>
  <c r="F47" i="8" s="1"/>
  <c r="V148" i="13"/>
  <c r="P53" i="7" s="1"/>
  <c r="F95" i="8" s="1"/>
  <c r="Y103" i="15"/>
  <c r="V99" i="13"/>
  <c r="J37" i="7" s="1"/>
  <c r="F92" i="8" s="1"/>
  <c r="V98" i="13"/>
  <c r="J36" i="7" s="1"/>
  <c r="F94" i="8" s="1"/>
  <c r="U98" i="15"/>
  <c r="AC101" i="15"/>
  <c r="Q98" i="15"/>
  <c r="S98" i="15"/>
  <c r="V96" i="13"/>
  <c r="J34" i="7" s="1"/>
  <c r="Y99" i="15"/>
  <c r="V98" i="15"/>
  <c r="Z47" i="15"/>
  <c r="V43" i="13"/>
  <c r="P13" i="7" s="1"/>
  <c r="F105" i="8" s="1"/>
  <c r="V41" i="13"/>
  <c r="P11" i="7" s="1"/>
  <c r="F102" i="8" s="1"/>
  <c r="Z43" i="15"/>
  <c r="V42" i="15"/>
  <c r="U105" i="15"/>
  <c r="S105" i="15"/>
  <c r="V105" i="13"/>
  <c r="P36" i="7" s="1"/>
  <c r="F36" i="8" s="1"/>
  <c r="AB108" i="15"/>
  <c r="V104" i="13"/>
  <c r="P35" i="7" s="1"/>
  <c r="F23" i="8" s="1"/>
  <c r="Q105" i="15"/>
  <c r="T105" i="15"/>
  <c r="AC123" i="15"/>
  <c r="V119" i="13"/>
  <c r="J44" i="7" s="1"/>
  <c r="F76" i="8" s="1"/>
  <c r="Q119" i="15"/>
  <c r="V117" i="13"/>
  <c r="J42" i="7" s="1"/>
  <c r="F14" i="8" s="1"/>
  <c r="U119" i="15"/>
  <c r="S119" i="15"/>
  <c r="V51" i="13"/>
  <c r="D22" i="7" s="1"/>
  <c r="F67" i="8" s="1"/>
  <c r="X54" i="15"/>
  <c r="AC51" i="15"/>
  <c r="V49" i="15"/>
  <c r="T49" i="15"/>
  <c r="V34" i="13"/>
  <c r="J11" i="7" s="1"/>
  <c r="Z37" i="15"/>
  <c r="R35" i="15"/>
  <c r="AB36" i="15"/>
  <c r="V33" i="13"/>
  <c r="J10" i="7" s="1"/>
  <c r="F10" i="8" s="1"/>
  <c r="V65" i="13"/>
  <c r="P22" i="7" s="1"/>
  <c r="F91" i="8" s="1"/>
  <c r="AC67" i="15"/>
  <c r="V64" i="13"/>
  <c r="P21" i="7" s="1"/>
  <c r="F56" i="8" s="1"/>
  <c r="V63" i="13"/>
  <c r="P20" i="7" s="1"/>
  <c r="R63" i="15"/>
  <c r="V62" i="13"/>
  <c r="P19" i="7" s="1"/>
  <c r="F51" i="8" s="1"/>
  <c r="V61" i="13"/>
  <c r="P18" i="7" s="1"/>
  <c r="F32" i="8" s="1"/>
  <c r="V30" i="13"/>
  <c r="D14" i="7" s="1"/>
  <c r="F66" i="8" s="1"/>
  <c r="V29" i="13"/>
  <c r="D13" i="7" s="1"/>
  <c r="F70" i="8" s="1"/>
  <c r="T28" i="15"/>
  <c r="V28" i="13"/>
  <c r="D12" i="7" s="1"/>
  <c r="V9" i="13"/>
  <c r="D6" i="7" s="1"/>
  <c r="F44" i="8" s="1"/>
  <c r="V8" i="13"/>
  <c r="D5" i="7" s="1"/>
  <c r="F24" i="8" s="1"/>
  <c r="R7" i="15"/>
  <c r="V7" i="13"/>
  <c r="D4" i="7" s="1"/>
  <c r="F77" i="8" s="1"/>
  <c r="V5" i="13"/>
  <c r="D2" i="7" s="1"/>
  <c r="F59" i="8" s="1"/>
  <c r="V58" i="13"/>
  <c r="J22" i="7" s="1"/>
  <c r="F64" i="8" s="1"/>
  <c r="T56" i="15"/>
  <c r="V56" i="13"/>
  <c r="J20" i="7" s="1"/>
  <c r="F46" i="8" s="1"/>
  <c r="V54" i="13"/>
  <c r="J18" i="7" s="1"/>
  <c r="AC57" i="15"/>
  <c r="R56" i="15"/>
  <c r="V72" i="13"/>
  <c r="D30" i="7" s="1"/>
  <c r="F93" i="8" s="1"/>
  <c r="Y75" i="15"/>
  <c r="V71" i="13"/>
  <c r="D29" i="7" s="1"/>
  <c r="F81" i="8" s="1"/>
  <c r="AA74" i="15"/>
  <c r="V69" i="13"/>
  <c r="D27" i="7" s="1"/>
  <c r="F16" i="8" s="1"/>
  <c r="V68" i="13"/>
  <c r="D26" i="7" s="1"/>
  <c r="F18" i="8" s="1"/>
  <c r="V70" i="15"/>
  <c r="V131" i="13"/>
  <c r="D50" i="7" s="1"/>
  <c r="F9" i="8" s="1"/>
  <c r="V134" i="13"/>
  <c r="D53" i="7" s="1"/>
  <c r="F43" i="8" s="1"/>
  <c r="V10" i="16"/>
  <c r="V145" i="13"/>
  <c r="P50" i="7" s="1"/>
  <c r="F6" i="8" s="1"/>
  <c r="D20" i="9"/>
  <c r="D15" i="9"/>
  <c r="C25" i="9"/>
  <c r="D30" i="9"/>
  <c r="B15" i="9"/>
  <c r="D25" i="9"/>
  <c r="B35" i="9"/>
  <c r="AA30" i="15"/>
  <c r="AA40" i="15"/>
  <c r="AA80" i="15"/>
  <c r="AA130" i="15"/>
  <c r="Y130" i="15"/>
  <c r="V140" i="15"/>
  <c r="R14" i="15"/>
  <c r="T35" i="15"/>
  <c r="S7" i="15"/>
  <c r="AB19" i="15"/>
  <c r="Z23" i="15"/>
  <c r="AB25" i="15"/>
  <c r="Z29" i="15"/>
  <c r="Z31" i="15"/>
  <c r="AB31" i="15"/>
  <c r="Z33" i="15"/>
  <c r="X33" i="15"/>
  <c r="Z45" i="15"/>
  <c r="Z51" i="15"/>
  <c r="Z57" i="15"/>
  <c r="Z61" i="15"/>
  <c r="Z65" i="15"/>
  <c r="X67" i="15"/>
  <c r="Z73" i="15"/>
  <c r="Z70" i="15" s="1"/>
  <c r="N70" i="15"/>
  <c r="Z79" i="15"/>
  <c r="L77" i="15"/>
  <c r="Z85" i="15"/>
  <c r="L84" i="15"/>
  <c r="Z89" i="15"/>
  <c r="Z95" i="15"/>
  <c r="N98" i="15"/>
  <c r="Z100" i="15"/>
  <c r="L105" i="15"/>
  <c r="Z107" i="15"/>
  <c r="Z109" i="15"/>
  <c r="AB110" i="15"/>
  <c r="X113" i="15"/>
  <c r="X123" i="15"/>
  <c r="AB129" i="15"/>
  <c r="Z130" i="15"/>
  <c r="S133" i="15"/>
  <c r="R70" i="15"/>
  <c r="R77" i="15"/>
  <c r="T91" i="15"/>
  <c r="AC110" i="15"/>
  <c r="V112" i="15"/>
  <c r="V119" i="15"/>
  <c r="T126" i="15"/>
  <c r="R126" i="15"/>
  <c r="V28" i="15"/>
  <c r="R42" i="15"/>
  <c r="V3" i="15"/>
  <c r="E70" i="15"/>
  <c r="E112" i="15"/>
  <c r="E119" i="15"/>
  <c r="AC61" i="15"/>
  <c r="X61" i="15"/>
  <c r="V58" i="12"/>
  <c r="I22" i="7" s="1"/>
  <c r="E64" i="8" s="1"/>
  <c r="X60" i="15"/>
  <c r="AB60" i="15"/>
  <c r="V57" i="12"/>
  <c r="I21" i="7" s="1"/>
  <c r="E42" i="8" s="1"/>
  <c r="Y59" i="15"/>
  <c r="AB59" i="15"/>
  <c r="V55" i="12"/>
  <c r="I19" i="7" s="1"/>
  <c r="E13" i="8" s="1"/>
  <c r="J56" i="15"/>
  <c r="V54" i="12"/>
  <c r="I18" i="7" s="1"/>
  <c r="X57" i="15"/>
  <c r="AA75" i="15"/>
  <c r="AB75" i="15"/>
  <c r="V72" i="12"/>
  <c r="C30" i="7" s="1"/>
  <c r="E93" i="8" s="1"/>
  <c r="Y74" i="15"/>
  <c r="AC73" i="15"/>
  <c r="J70" i="15"/>
  <c r="X73" i="15"/>
  <c r="V70" i="12"/>
  <c r="C28" i="7" s="1"/>
  <c r="E21" i="8" s="1"/>
  <c r="V69" i="12"/>
  <c r="C27" i="7" s="1"/>
  <c r="E16" i="8" s="1"/>
  <c r="X72" i="15"/>
  <c r="V68" i="12"/>
  <c r="C26" i="7" s="1"/>
  <c r="E18" i="8" s="1"/>
  <c r="Y71" i="15"/>
  <c r="V77" i="12"/>
  <c r="I28" i="7" s="1"/>
  <c r="E41" i="8" s="1"/>
  <c r="X78" i="15"/>
  <c r="J77" i="15"/>
  <c r="V75" i="12"/>
  <c r="I26" i="7" s="1"/>
  <c r="E38" i="8" s="1"/>
  <c r="AC78" i="15"/>
  <c r="Y81" i="15"/>
  <c r="X81" i="15"/>
  <c r="AC79" i="15"/>
  <c r="X79" i="15"/>
  <c r="AB82" i="15"/>
  <c r="V79" i="12"/>
  <c r="I30" i="7" s="1"/>
  <c r="E49" i="8" s="1"/>
  <c r="AC107" i="15"/>
  <c r="X107" i="15"/>
  <c r="V103" i="12"/>
  <c r="O34" i="7" s="1"/>
  <c r="E39" i="8" s="1"/>
  <c r="X106" i="15"/>
  <c r="Y109" i="15"/>
  <c r="J105" i="15"/>
  <c r="X109" i="15"/>
  <c r="AA108" i="15"/>
  <c r="V139" i="12"/>
  <c r="I51" i="7" s="1"/>
  <c r="E29" i="8" s="1"/>
  <c r="AB127" i="15"/>
  <c r="X127" i="15"/>
  <c r="Y131" i="15"/>
  <c r="AC131" i="15"/>
  <c r="X131" i="15"/>
  <c r="AB131" i="15"/>
  <c r="V127" i="12"/>
  <c r="O45" i="7" s="1"/>
  <c r="E55" i="8" s="1"/>
  <c r="L126" i="15"/>
  <c r="AC129" i="15"/>
  <c r="N126" i="15"/>
  <c r="J126" i="15"/>
  <c r="X129" i="15"/>
  <c r="V125" i="12"/>
  <c r="O43" i="7" s="1"/>
  <c r="E11" i="8" s="1"/>
  <c r="Z128" i="15"/>
  <c r="X128" i="15"/>
  <c r="V147" i="12"/>
  <c r="O52" i="7" s="1"/>
  <c r="E50" i="8" s="1"/>
  <c r="V146" i="12"/>
  <c r="V21" i="12"/>
  <c r="O4" i="7" s="1"/>
  <c r="E87" i="8" s="1"/>
  <c r="AB26" i="15"/>
  <c r="L21" i="15"/>
  <c r="Z26" i="15"/>
  <c r="V23" i="12"/>
  <c r="O6" i="7" s="1"/>
  <c r="E85" i="8" s="1"/>
  <c r="AA22" i="15"/>
  <c r="V19" i="12"/>
  <c r="O2" i="7" s="1"/>
  <c r="E82" i="8" s="1"/>
  <c r="Z22" i="15"/>
  <c r="J21" i="15"/>
  <c r="N21" i="15"/>
  <c r="V20" i="12"/>
  <c r="O3" i="7" s="1"/>
  <c r="E47" i="8" s="1"/>
  <c r="X23" i="15"/>
  <c r="AB47" i="15"/>
  <c r="Y47" i="15"/>
  <c r="V43" i="12"/>
  <c r="O13" i="7" s="1"/>
  <c r="E105" i="8" s="1"/>
  <c r="AB46" i="15"/>
  <c r="AA46" i="15"/>
  <c r="V42" i="12"/>
  <c r="O12" i="7" s="1"/>
  <c r="E99" i="8" s="1"/>
  <c r="AC45" i="15"/>
  <c r="X45" i="15"/>
  <c r="V41" i="12"/>
  <c r="O11" i="7" s="1"/>
  <c r="E102" i="8" s="1"/>
  <c r="N42" i="15"/>
  <c r="Z44" i="15"/>
  <c r="J42" i="15"/>
  <c r="X44" i="15"/>
  <c r="AB43" i="15"/>
  <c r="V40" i="12"/>
  <c r="O10" i="7" s="1"/>
  <c r="E12" i="8" s="1"/>
  <c r="L42" i="15"/>
  <c r="Y43" i="15"/>
  <c r="X18" i="15"/>
  <c r="V16" i="12"/>
  <c r="I6" i="7" s="1"/>
  <c r="E74" i="8" s="1"/>
  <c r="AB15" i="15"/>
  <c r="Z17" i="15"/>
  <c r="X17" i="15"/>
  <c r="V14" i="12"/>
  <c r="I4" i="7" s="1"/>
  <c r="E53" i="8" s="1"/>
  <c r="V13" i="12"/>
  <c r="I3" i="7" s="1"/>
  <c r="E20" i="8" s="1"/>
  <c r="O14" i="15"/>
  <c r="J14" i="15"/>
  <c r="N14" i="15"/>
  <c r="L14" i="15"/>
  <c r="Y115" i="15"/>
  <c r="J112" i="15"/>
  <c r="V113" i="12"/>
  <c r="C45" i="7" s="1"/>
  <c r="E96" i="8" s="1"/>
  <c r="X116" i="15"/>
  <c r="N49" i="15"/>
  <c r="AA117" i="15"/>
  <c r="X117" i="15"/>
  <c r="V110" i="12"/>
  <c r="C42" i="7" s="1"/>
  <c r="E73" i="8" s="1"/>
  <c r="V30" i="12"/>
  <c r="C14" i="7" s="1"/>
  <c r="E66" i="8" s="1"/>
  <c r="AC33" i="15"/>
  <c r="X29" i="15"/>
  <c r="V26" i="12"/>
  <c r="C10" i="7" s="1"/>
  <c r="E69" i="8" s="1"/>
  <c r="Y29" i="15"/>
  <c r="V27" i="12"/>
  <c r="C11" i="7" s="1"/>
  <c r="E65" i="8" s="1"/>
  <c r="AB30" i="15"/>
  <c r="V28" i="12"/>
  <c r="C12" i="7" s="1"/>
  <c r="E78" i="8" s="1"/>
  <c r="N28" i="15"/>
  <c r="L28" i="15"/>
  <c r="J28" i="15"/>
  <c r="Y31" i="15"/>
  <c r="Z32" i="15"/>
  <c r="V29" i="12"/>
  <c r="C13" i="7" s="1"/>
  <c r="E70" i="8" s="1"/>
  <c r="X32" i="15"/>
  <c r="K28" i="15"/>
  <c r="V48" i="12"/>
  <c r="C19" i="7" s="1"/>
  <c r="E27" i="8" s="1"/>
  <c r="X51" i="15"/>
  <c r="AB54" i="15"/>
  <c r="Y54" i="15"/>
  <c r="V50" i="12"/>
  <c r="C21" i="7" s="1"/>
  <c r="E15" i="8" s="1"/>
  <c r="J49" i="15"/>
  <c r="Y53" i="15"/>
  <c r="AB52" i="15"/>
  <c r="AA52" i="15"/>
  <c r="V47" i="12"/>
  <c r="C18" i="7" s="1"/>
  <c r="E98" i="8" s="1"/>
  <c r="X50" i="15"/>
  <c r="V96" i="12"/>
  <c r="I34" i="7" s="1"/>
  <c r="E34" i="8" s="1"/>
  <c r="AB99" i="15"/>
  <c r="V97" i="12"/>
  <c r="I35" i="7" s="1"/>
  <c r="E79" i="8" s="1"/>
  <c r="L98" i="15"/>
  <c r="X100" i="15"/>
  <c r="J98" i="15"/>
  <c r="Z101" i="15"/>
  <c r="X101" i="15"/>
  <c r="X151" i="15"/>
  <c r="V148" i="12"/>
  <c r="N140" i="15"/>
  <c r="J140" i="15"/>
  <c r="V140" i="12"/>
  <c r="I52" i="7" s="1"/>
  <c r="E5" i="8" s="1"/>
  <c r="V142" i="12"/>
  <c r="I54" i="7" s="1"/>
  <c r="E88" i="8" s="1"/>
  <c r="V90" i="12"/>
  <c r="C35" i="7" s="1"/>
  <c r="E48" i="8" s="1"/>
  <c r="AB93" i="15"/>
  <c r="J91" i="15"/>
  <c r="V89" i="12"/>
  <c r="C34" i="7" s="1"/>
  <c r="E62" i="8" s="1"/>
  <c r="AA92" i="15"/>
  <c r="V92" i="12"/>
  <c r="C37" i="7" s="1"/>
  <c r="E83" i="8" s="1"/>
  <c r="AB95" i="15"/>
  <c r="X95" i="15"/>
  <c r="V93" i="12"/>
  <c r="C38" i="7" s="1"/>
  <c r="E90" i="8" s="1"/>
  <c r="X96" i="15"/>
  <c r="V91" i="12"/>
  <c r="C36" i="7" s="1"/>
  <c r="E25" i="8" s="1"/>
  <c r="X94" i="15"/>
  <c r="V86" i="12"/>
  <c r="O30" i="7" s="1"/>
  <c r="E106" i="8" s="1"/>
  <c r="AC89" i="15"/>
  <c r="X89" i="15"/>
  <c r="Y89" i="15"/>
  <c r="V85" i="12"/>
  <c r="O29" i="7" s="1"/>
  <c r="E107" i="8" s="1"/>
  <c r="Z88" i="15"/>
  <c r="AC85" i="15"/>
  <c r="V82" i="12"/>
  <c r="O26" i="7" s="1"/>
  <c r="E45" i="8" s="1"/>
  <c r="X85" i="15"/>
  <c r="V84" i="12"/>
  <c r="O28" i="7" s="1"/>
  <c r="E101" i="8" s="1"/>
  <c r="AB87" i="15"/>
  <c r="J84" i="15"/>
  <c r="Y87" i="15"/>
  <c r="V83" i="12"/>
  <c r="O27" i="7" s="1"/>
  <c r="E61" i="8" s="1"/>
  <c r="AA86" i="15"/>
  <c r="AB138" i="15"/>
  <c r="Z136" i="15"/>
  <c r="X136" i="15"/>
  <c r="AB134" i="15"/>
  <c r="L133" i="15"/>
  <c r="J133" i="15"/>
  <c r="N133" i="15"/>
  <c r="O133" i="15"/>
  <c r="Y121" i="15"/>
  <c r="AA124" i="15"/>
  <c r="X124" i="15"/>
  <c r="V120" i="12"/>
  <c r="I45" i="7" s="1"/>
  <c r="E86" i="8" s="1"/>
  <c r="J119" i="15"/>
  <c r="V65" i="12"/>
  <c r="O22" i="7" s="1"/>
  <c r="E91" i="8" s="1"/>
  <c r="X68" i="15"/>
  <c r="AB68" i="15"/>
  <c r="V62" i="12"/>
  <c r="O19" i="7" s="1"/>
  <c r="E51" i="8" s="1"/>
  <c r="J63" i="15"/>
  <c r="Y65" i="15"/>
  <c r="V61" i="12"/>
  <c r="O18" i="7" s="1"/>
  <c r="E32" i="8" s="1"/>
  <c r="L63" i="15"/>
  <c r="AB64" i="15"/>
  <c r="Z67" i="15"/>
  <c r="X66" i="15"/>
  <c r="V63" i="12"/>
  <c r="O20" i="7" s="1"/>
  <c r="E68" i="8" s="1"/>
  <c r="V8" i="12"/>
  <c r="C5" i="7" s="1"/>
  <c r="E24" i="8" s="1"/>
  <c r="V7" i="12"/>
  <c r="C4" i="7" s="1"/>
  <c r="E77" i="8" s="1"/>
  <c r="V6" i="12"/>
  <c r="C3" i="7" s="1"/>
  <c r="E72" i="8" s="1"/>
  <c r="V9" i="12"/>
  <c r="C6" i="7" s="1"/>
  <c r="E44" i="8" s="1"/>
  <c r="J7" i="15"/>
  <c r="V36" i="12"/>
  <c r="I13" i="7" s="1"/>
  <c r="E33" i="8" s="1"/>
  <c r="Z39" i="15"/>
  <c r="X39" i="15"/>
  <c r="AB37" i="15"/>
  <c r="Y37" i="15"/>
  <c r="L35" i="15"/>
  <c r="X38" i="15"/>
  <c r="Z38" i="15"/>
  <c r="V35" i="12"/>
  <c r="I12" i="7" s="1"/>
  <c r="E60" i="8" s="1"/>
  <c r="J35" i="15"/>
  <c r="AB40" i="15"/>
  <c r="X40" i="15"/>
  <c r="V33" i="12"/>
  <c r="I10" i="7" s="1"/>
  <c r="E10" i="8" s="1"/>
  <c r="N35" i="15"/>
  <c r="V18" i="14"/>
  <c r="K26" i="14"/>
  <c r="X36" i="15"/>
  <c r="U26" i="14"/>
  <c r="V145" i="12"/>
  <c r="O50" i="7" s="1"/>
  <c r="E6" i="8" s="1"/>
  <c r="V79" i="11"/>
  <c r="H30" i="7" s="1"/>
  <c r="D49" i="8" s="1"/>
  <c r="AA82" i="15"/>
  <c r="AC82" i="15"/>
  <c r="AC81" i="15"/>
  <c r="V76" i="11"/>
  <c r="H27" i="7" s="1"/>
  <c r="D54" i="8" s="1"/>
  <c r="G77" i="15"/>
  <c r="D77" i="15"/>
  <c r="Y79" i="15"/>
  <c r="AA79" i="15"/>
  <c r="V75" i="11"/>
  <c r="H26" i="7" s="1"/>
  <c r="D38" i="8" s="1"/>
  <c r="C77" i="15"/>
  <c r="AA78" i="15"/>
  <c r="H77" i="15"/>
  <c r="F77" i="15"/>
  <c r="V30" i="11"/>
  <c r="B14" i="7" s="1"/>
  <c r="D66" i="8" s="1"/>
  <c r="Y33" i="15"/>
  <c r="AA32" i="15"/>
  <c r="V28" i="11"/>
  <c r="B12" i="7" s="1"/>
  <c r="E28" i="15"/>
  <c r="AC31" i="15"/>
  <c r="Y30" i="15"/>
  <c r="V26" i="11"/>
  <c r="B10" i="7" s="1"/>
  <c r="D69" i="8" s="1"/>
  <c r="C28" i="15"/>
  <c r="G28" i="15"/>
  <c r="H28" i="15"/>
  <c r="F28" i="15"/>
  <c r="D28" i="15"/>
  <c r="V44" i="11"/>
  <c r="N14" i="7" s="1"/>
  <c r="D104" i="8" s="1"/>
  <c r="AC47" i="15"/>
  <c r="V42" i="11"/>
  <c r="N12" i="7" s="1"/>
  <c r="D99" i="8" s="1"/>
  <c r="F42" i="15"/>
  <c r="Y45" i="15"/>
  <c r="V41" i="11"/>
  <c r="N11" i="7" s="1"/>
  <c r="D102" i="8" s="1"/>
  <c r="E42" i="15"/>
  <c r="AA44" i="15"/>
  <c r="V40" i="11"/>
  <c r="N10" i="7" s="1"/>
  <c r="G42" i="15"/>
  <c r="C42" i="15"/>
  <c r="AC43" i="15"/>
  <c r="D42" i="15"/>
  <c r="H42" i="15"/>
  <c r="X26" i="15"/>
  <c r="AA26" i="15"/>
  <c r="V22" i="11"/>
  <c r="N5" i="7" s="1"/>
  <c r="D84" i="8" s="1"/>
  <c r="Z25" i="15"/>
  <c r="AC25" i="15"/>
  <c r="AB24" i="15"/>
  <c r="V20" i="11"/>
  <c r="N3" i="7" s="1"/>
  <c r="D47" i="8" s="1"/>
  <c r="G21" i="15"/>
  <c r="D21" i="15"/>
  <c r="Y23" i="15"/>
  <c r="AA23" i="15"/>
  <c r="V19" i="11"/>
  <c r="N2" i="7" s="1"/>
  <c r="N1" i="7" s="1"/>
  <c r="B19" i="3" s="1"/>
  <c r="H21" i="15"/>
  <c r="F21" i="15"/>
  <c r="C21" i="15"/>
  <c r="V114" i="11"/>
  <c r="B46" i="7" s="1"/>
  <c r="D97" i="8" s="1"/>
  <c r="Y117" i="15"/>
  <c r="V113" i="11"/>
  <c r="B45" i="7" s="1"/>
  <c r="Z116" i="15"/>
  <c r="AA116" i="15"/>
  <c r="V112" i="11"/>
  <c r="B44" i="7" s="1"/>
  <c r="D75" i="8" s="1"/>
  <c r="AC115" i="15"/>
  <c r="V111" i="11"/>
  <c r="B43" i="7" s="1"/>
  <c r="D80" i="8" s="1"/>
  <c r="V110" i="11"/>
  <c r="B42" i="7" s="1"/>
  <c r="H112" i="15"/>
  <c r="F112" i="15"/>
  <c r="D112" i="15"/>
  <c r="C112" i="15"/>
  <c r="G112" i="15"/>
  <c r="V58" i="11"/>
  <c r="H22" i="7" s="1"/>
  <c r="Y61" i="15"/>
  <c r="V57" i="11"/>
  <c r="H21" i="7" s="1"/>
  <c r="D42" i="8" s="1"/>
  <c r="AC60" i="15"/>
  <c r="V56" i="11"/>
  <c r="H20" i="7" s="1"/>
  <c r="D46" i="8" s="1"/>
  <c r="AC59" i="15"/>
  <c r="E56" i="15"/>
  <c r="V55" i="11"/>
  <c r="H19" i="7" s="1"/>
  <c r="D13" i="8" s="1"/>
  <c r="V54" i="11"/>
  <c r="H18" i="7" s="1"/>
  <c r="D7" i="8" s="1"/>
  <c r="C56" i="15"/>
  <c r="Y57" i="15"/>
  <c r="H56" i="15"/>
  <c r="F56" i="15"/>
  <c r="D56" i="15"/>
  <c r="V86" i="11"/>
  <c r="N30" i="7" s="1"/>
  <c r="AA89" i="15"/>
  <c r="V85" i="11"/>
  <c r="N29" i="7" s="1"/>
  <c r="D107" i="8" s="1"/>
  <c r="AA88" i="15"/>
  <c r="AC88" i="15"/>
  <c r="V84" i="11"/>
  <c r="N28" i="7" s="1"/>
  <c r="D101" i="8" s="1"/>
  <c r="AC87" i="15"/>
  <c r="V83" i="11"/>
  <c r="N27" i="7" s="1"/>
  <c r="D61" i="8" s="1"/>
  <c r="V82" i="11"/>
  <c r="N26" i="7" s="1"/>
  <c r="D45" i="8" s="1"/>
  <c r="C84" i="15"/>
  <c r="G84" i="15"/>
  <c r="Y85" i="15"/>
  <c r="AA85" i="15"/>
  <c r="H84" i="15"/>
  <c r="F84" i="15"/>
  <c r="D84" i="15"/>
  <c r="F126" i="15"/>
  <c r="V127" i="11"/>
  <c r="N45" i="7" s="1"/>
  <c r="Q45" i="7" s="1"/>
  <c r="G55" i="8" s="1"/>
  <c r="V126" i="11"/>
  <c r="N44" i="7" s="1"/>
  <c r="D35" i="8" s="1"/>
  <c r="H126" i="15"/>
  <c r="Y129" i="15"/>
  <c r="V125" i="11"/>
  <c r="N43" i="7" s="1"/>
  <c r="V124" i="11"/>
  <c r="N42" i="7" s="1"/>
  <c r="D8" i="8" s="1"/>
  <c r="G126" i="15"/>
  <c r="C126" i="15"/>
  <c r="AC127" i="15"/>
  <c r="D126" i="15"/>
  <c r="Y67" i="15"/>
  <c r="AA67" i="15"/>
  <c r="V63" i="11"/>
  <c r="N20" i="7" s="1"/>
  <c r="AA66" i="15"/>
  <c r="AC66" i="15"/>
  <c r="V62" i="11"/>
  <c r="N19" i="7" s="1"/>
  <c r="D51" i="8" s="1"/>
  <c r="C63" i="15"/>
  <c r="H63" i="15"/>
  <c r="AC65" i="15"/>
  <c r="V61" i="11"/>
  <c r="N18" i="7" s="1"/>
  <c r="D32" i="8" s="1"/>
  <c r="F63" i="15"/>
  <c r="D63" i="15"/>
  <c r="G63" i="15"/>
  <c r="F147" i="15"/>
  <c r="V100" i="11"/>
  <c r="H38" i="7" s="1"/>
  <c r="D100" i="8" s="1"/>
  <c r="AC103" i="15"/>
  <c r="V99" i="11"/>
  <c r="H37" i="7" s="1"/>
  <c r="D92" i="8" s="1"/>
  <c r="V98" i="11"/>
  <c r="H36" i="7" s="1"/>
  <c r="D94" i="8" s="1"/>
  <c r="F98" i="15"/>
  <c r="Y101" i="15"/>
  <c r="AA101" i="15"/>
  <c r="V97" i="11"/>
  <c r="H35" i="7" s="1"/>
  <c r="D79" i="8" s="1"/>
  <c r="V96" i="11"/>
  <c r="H34" i="7" s="1"/>
  <c r="D34" i="8" s="1"/>
  <c r="AC99" i="15"/>
  <c r="H98" i="15"/>
  <c r="G98" i="15"/>
  <c r="C98" i="15"/>
  <c r="V134" i="11"/>
  <c r="B53" i="7" s="1"/>
  <c r="V133" i="11"/>
  <c r="B52" i="7" s="1"/>
  <c r="D31" i="8" s="1"/>
  <c r="V132" i="11"/>
  <c r="B51" i="7" s="1"/>
  <c r="D22" i="8" s="1"/>
  <c r="C133" i="15"/>
  <c r="V16" i="11"/>
  <c r="H6" i="7" s="1"/>
  <c r="D74" i="8" s="1"/>
  <c r="AC19" i="15"/>
  <c r="F14" i="15"/>
  <c r="AB18" i="15"/>
  <c r="V13" i="11"/>
  <c r="H3" i="7" s="1"/>
  <c r="D20" i="8" s="1"/>
  <c r="E14" i="15"/>
  <c r="X16" i="15"/>
  <c r="Z15" i="15"/>
  <c r="G14" i="15"/>
  <c r="D14" i="15"/>
  <c r="H14" i="15"/>
  <c r="Y96" i="15"/>
  <c r="Y95" i="15"/>
  <c r="H91" i="15"/>
  <c r="C91" i="15"/>
  <c r="AC93" i="15"/>
  <c r="G91" i="15"/>
  <c r="F91" i="15"/>
  <c r="D91" i="15"/>
  <c r="E91" i="15"/>
  <c r="AA94" i="15"/>
  <c r="AC94" i="15"/>
  <c r="V91" i="11"/>
  <c r="B36" i="7" s="1"/>
  <c r="V37" i="11"/>
  <c r="H14" i="7" s="1"/>
  <c r="D57" i="8" s="1"/>
  <c r="H35" i="15"/>
  <c r="Y40" i="15"/>
  <c r="V36" i="11"/>
  <c r="H13" i="7" s="1"/>
  <c r="D33" i="8" s="1"/>
  <c r="AC39" i="15"/>
  <c r="Y39" i="15"/>
  <c r="V35" i="11"/>
  <c r="H12" i="7" s="1"/>
  <c r="D60" i="8" s="1"/>
  <c r="AA38" i="15"/>
  <c r="V34" i="11"/>
  <c r="H11" i="7" s="1"/>
  <c r="D30" i="8" s="1"/>
  <c r="AC37" i="15"/>
  <c r="V33" i="11"/>
  <c r="H10" i="7" s="1"/>
  <c r="D10" i="8" s="1"/>
  <c r="G35" i="15"/>
  <c r="F35" i="15"/>
  <c r="D35" i="15"/>
  <c r="V72" i="11"/>
  <c r="B30" i="7" s="1"/>
  <c r="AC75" i="15"/>
  <c r="V70" i="11"/>
  <c r="B28" i="7" s="1"/>
  <c r="D21" i="8" s="1"/>
  <c r="Y73" i="15"/>
  <c r="V69" i="11"/>
  <c r="B27" i="7" s="1"/>
  <c r="D16" i="8" s="1"/>
  <c r="F70" i="15"/>
  <c r="AA72" i="15"/>
  <c r="AC71" i="15"/>
  <c r="D70" i="15"/>
  <c r="H70" i="15"/>
  <c r="G70" i="15"/>
  <c r="C70" i="15"/>
  <c r="V9" i="11"/>
  <c r="B6" i="7" s="1"/>
  <c r="D44" i="8" s="1"/>
  <c r="AB12" i="15"/>
  <c r="AA11" i="15"/>
  <c r="F7" i="15"/>
  <c r="Y9" i="15"/>
  <c r="G7" i="15"/>
  <c r="V106" i="11"/>
  <c r="N37" i="7" s="1"/>
  <c r="D71" i="8" s="1"/>
  <c r="E105" i="15"/>
  <c r="AC109" i="15"/>
  <c r="V105" i="11"/>
  <c r="N36" i="7" s="1"/>
  <c r="F105" i="15"/>
  <c r="V104" i="11"/>
  <c r="N35" i="7" s="1"/>
  <c r="D23" i="8" s="1"/>
  <c r="G105" i="15"/>
  <c r="D105" i="15"/>
  <c r="Y107" i="15"/>
  <c r="V103" i="11"/>
  <c r="N34" i="7" s="1"/>
  <c r="C105" i="15"/>
  <c r="AA106" i="15"/>
  <c r="AC106" i="15"/>
  <c r="H105" i="15"/>
  <c r="V138" i="11"/>
  <c r="H50" i="7" s="1"/>
  <c r="V51" i="11"/>
  <c r="B22" i="7" s="1"/>
  <c r="D67" i="8" s="1"/>
  <c r="AA54" i="15"/>
  <c r="V50" i="11"/>
  <c r="B21" i="7" s="1"/>
  <c r="D15" i="8" s="1"/>
  <c r="AC53" i="15"/>
  <c r="V49" i="11"/>
  <c r="B20" i="7" s="1"/>
  <c r="D40" i="8" s="1"/>
  <c r="Y52" i="15"/>
  <c r="V48" i="11"/>
  <c r="B19" i="7" s="1"/>
  <c r="D49" i="15"/>
  <c r="Y51" i="15"/>
  <c r="G49" i="15"/>
  <c r="V47" i="11"/>
  <c r="B18" i="7" s="1"/>
  <c r="D98" i="8" s="1"/>
  <c r="C49" i="15"/>
  <c r="AA50" i="15"/>
  <c r="F49" i="15"/>
  <c r="Z124" i="15"/>
  <c r="V121" i="11"/>
  <c r="H46" i="7" s="1"/>
  <c r="D89" i="8" s="1"/>
  <c r="Y124" i="15"/>
  <c r="V120" i="11"/>
  <c r="H45" i="7" s="1"/>
  <c r="H41" i="7" s="1"/>
  <c r="B15" i="3" s="1"/>
  <c r="H119" i="15"/>
  <c r="Y123" i="15"/>
  <c r="AA123" i="15"/>
  <c r="V119" i="11"/>
  <c r="H44" i="7" s="1"/>
  <c r="D76" i="8" s="1"/>
  <c r="AA122" i="15"/>
  <c r="V117" i="11"/>
  <c r="H42" i="7" s="1"/>
  <c r="V10" i="14"/>
  <c r="Y120" i="15"/>
  <c r="V118" i="11"/>
  <c r="H43" i="7" s="1"/>
  <c r="D17" i="8" s="1"/>
  <c r="F119" i="15"/>
  <c r="C119" i="15"/>
  <c r="AC121" i="15"/>
  <c r="D119" i="15"/>
  <c r="G119" i="15"/>
  <c r="T21" i="15"/>
  <c r="AA95" i="15"/>
  <c r="O49" i="15"/>
  <c r="V63" i="15"/>
  <c r="T84" i="15"/>
  <c r="R119" i="15"/>
  <c r="AC72" i="15"/>
  <c r="Y11" i="15"/>
  <c r="D7" i="15"/>
  <c r="R28" i="15"/>
  <c r="T63" i="15"/>
  <c r="T77" i="15"/>
  <c r="AA31" i="15"/>
  <c r="Y114" i="15"/>
  <c r="AA45" i="15"/>
  <c r="T42" i="15"/>
  <c r="AA73" i="15"/>
  <c r="T70" i="15"/>
  <c r="Y92" i="15"/>
  <c r="R91" i="15"/>
  <c r="V56" i="15"/>
  <c r="Y80" i="15"/>
  <c r="V84" i="15"/>
  <c r="V91" i="15"/>
  <c r="M7" i="15"/>
  <c r="AA9" i="15"/>
  <c r="Y86" i="15"/>
  <c r="AA107" i="15"/>
  <c r="AC122" i="15"/>
  <c r="Y108" i="15"/>
  <c r="R105" i="15"/>
  <c r="AA113" i="15"/>
  <c r="T112" i="15"/>
  <c r="V126" i="15"/>
  <c r="AC128" i="15"/>
  <c r="AA17" i="15"/>
  <c r="T14" i="15"/>
  <c r="AC38" i="15"/>
  <c r="V35" i="15"/>
  <c r="Y100" i="15"/>
  <c r="D98" i="15"/>
  <c r="Y102" i="15"/>
  <c r="R98" i="15"/>
  <c r="AB11" i="15"/>
  <c r="C7" i="15"/>
  <c r="AC100" i="15"/>
  <c r="AC116" i="15"/>
  <c r="M56" i="15"/>
  <c r="AA60" i="15"/>
  <c r="R49" i="15"/>
  <c r="T7" i="15"/>
  <c r="AC52" i="15"/>
  <c r="H49" i="15"/>
  <c r="V105" i="15"/>
  <c r="Y8" i="15"/>
  <c r="Q21" i="15"/>
  <c r="X22" i="15"/>
  <c r="N7" i="15"/>
  <c r="AC10" i="15"/>
  <c r="M133" i="15"/>
  <c r="E147" i="15"/>
  <c r="K7" i="15"/>
  <c r="M14" i="15"/>
  <c r="AC15" i="15"/>
  <c r="K14" i="15"/>
  <c r="AA16" i="15"/>
  <c r="Y17" i="15"/>
  <c r="K21" i="15"/>
  <c r="M28" i="15"/>
  <c r="O35" i="15"/>
  <c r="M42" i="15"/>
  <c r="K49" i="15"/>
  <c r="O63" i="15"/>
  <c r="K63" i="15"/>
  <c r="O70" i="15"/>
  <c r="O77" i="15"/>
  <c r="O84" i="15"/>
  <c r="M84" i="15"/>
  <c r="O91" i="15"/>
  <c r="M98" i="15"/>
  <c r="K98" i="15"/>
  <c r="O98" i="15"/>
  <c r="O105" i="15"/>
  <c r="M112" i="15"/>
  <c r="O119" i="15"/>
  <c r="M119" i="15"/>
  <c r="K126" i="15"/>
  <c r="O126" i="15"/>
  <c r="X135" i="15"/>
  <c r="L140" i="15"/>
  <c r="R140" i="15"/>
  <c r="T140" i="15"/>
  <c r="Z137" i="15"/>
  <c r="E140" i="15"/>
  <c r="S147" i="15"/>
  <c r="R133" i="15"/>
  <c r="T133" i="15"/>
  <c r="V133" i="15"/>
  <c r="H140" i="15"/>
  <c r="D140" i="15"/>
  <c r="H147" i="15"/>
  <c r="AC11" i="15"/>
  <c r="Y12" i="15"/>
  <c r="Q14" i="15"/>
  <c r="U14" i="15"/>
  <c r="S14" i="15"/>
  <c r="X19" i="15"/>
  <c r="U21" i="15"/>
  <c r="Z24" i="15"/>
  <c r="X25" i="15"/>
  <c r="AB29" i="15"/>
  <c r="Z30" i="15"/>
  <c r="Q28" i="15"/>
  <c r="AB33" i="15"/>
  <c r="S35" i="15"/>
  <c r="Q35" i="15"/>
  <c r="AB39" i="15"/>
  <c r="Z40" i="15"/>
  <c r="Q42" i="15"/>
  <c r="U42" i="15"/>
  <c r="Z46" i="15"/>
  <c r="X47" i="15"/>
  <c r="AB51" i="15"/>
  <c r="Z52" i="15"/>
  <c r="X53" i="15"/>
  <c r="AB57" i="15"/>
  <c r="Z58" i="15"/>
  <c r="Q56" i="15"/>
  <c r="AB61" i="15"/>
  <c r="S63" i="15"/>
  <c r="Q63" i="15"/>
  <c r="AB67" i="15"/>
  <c r="X71" i="15"/>
  <c r="U70" i="15"/>
  <c r="S70" i="15"/>
  <c r="X75" i="15"/>
  <c r="U77" i="15"/>
  <c r="Z80" i="15"/>
  <c r="Z77" i="15" s="1"/>
  <c r="Q77" i="15"/>
  <c r="AB85" i="15"/>
  <c r="Z86" i="15"/>
  <c r="Q84" i="15"/>
  <c r="AB89" i="15"/>
  <c r="S91" i="15"/>
  <c r="X93" i="15"/>
  <c r="X99" i="15"/>
  <c r="AB101" i="15"/>
  <c r="AB107" i="15"/>
  <c r="M140" i="15"/>
  <c r="O140" i="15"/>
  <c r="J147" i="15"/>
  <c r="AC16" i="15"/>
  <c r="Y18" i="15"/>
  <c r="AA18" i="15"/>
  <c r="AC22" i="15"/>
  <c r="Y24" i="15"/>
  <c r="AC26" i="15"/>
  <c r="AA29" i="15"/>
  <c r="AC32" i="15"/>
  <c r="AA33" i="15"/>
  <c r="Y36" i="15"/>
  <c r="AA39" i="15"/>
  <c r="O42" i="15"/>
  <c r="Y46" i="15"/>
  <c r="AC50" i="15"/>
  <c r="M49" i="15"/>
  <c r="AC54" i="15"/>
  <c r="AA57" i="15"/>
  <c r="K56" i="15"/>
  <c r="AA61" i="15"/>
  <c r="Y64" i="15"/>
  <c r="Y68" i="15"/>
  <c r="F133" i="15"/>
  <c r="F140" i="15"/>
  <c r="F30" i="8"/>
  <c r="D33" i="7"/>
  <c r="D17" i="3" s="1"/>
  <c r="F68" i="8"/>
  <c r="F34" i="8"/>
  <c r="F7" i="8"/>
  <c r="S84" i="15"/>
  <c r="S28" i="15"/>
  <c r="U35" i="15"/>
  <c r="Q49" i="15"/>
  <c r="S56" i="15"/>
  <c r="U63" i="15"/>
  <c r="Z18" i="15"/>
  <c r="Z36" i="15"/>
  <c r="Z64" i="15"/>
  <c r="AB73" i="15"/>
  <c r="U133" i="15"/>
  <c r="X143" i="15"/>
  <c r="Z144" i="15"/>
  <c r="U147" i="15"/>
  <c r="V132" i="13"/>
  <c r="D51" i="7" s="1"/>
  <c r="V86" i="13"/>
  <c r="P30" i="7" s="1"/>
  <c r="F106" i="8" s="1"/>
  <c r="V57" i="13"/>
  <c r="J21" i="7" s="1"/>
  <c r="F42" i="8" s="1"/>
  <c r="V50" i="13"/>
  <c r="D21" i="7" s="1"/>
  <c r="V40" i="13"/>
  <c r="P10" i="7" s="1"/>
  <c r="V19" i="13"/>
  <c r="P2" i="7" s="1"/>
  <c r="F82" i="8" s="1"/>
  <c r="U28" i="15"/>
  <c r="AB23" i="15"/>
  <c r="X43" i="15"/>
  <c r="Z92" i="15"/>
  <c r="Z145" i="15"/>
  <c r="V133" i="13"/>
  <c r="D52" i="7" s="1"/>
  <c r="F31" i="8" s="1"/>
  <c r="V118" i="13"/>
  <c r="J43" i="7" s="1"/>
  <c r="F17" i="8" s="1"/>
  <c r="X37" i="15"/>
  <c r="X59" i="15"/>
  <c r="X65" i="15"/>
  <c r="Z74" i="15"/>
  <c r="AB79" i="15"/>
  <c r="X87" i="15"/>
  <c r="X15" i="15"/>
  <c r="Z113" i="15"/>
  <c r="Z117" i="15"/>
  <c r="Z123" i="15"/>
  <c r="Z129" i="15"/>
  <c r="V127" i="13"/>
  <c r="P45" i="7" s="1"/>
  <c r="F55" i="8" s="1"/>
  <c r="V126" i="13"/>
  <c r="P44" i="7" s="1"/>
  <c r="F35" i="8" s="1"/>
  <c r="V125" i="13"/>
  <c r="P43" i="7" s="1"/>
  <c r="F11" i="8" s="1"/>
  <c r="V124" i="13"/>
  <c r="P42" i="7" s="1"/>
  <c r="V121" i="13"/>
  <c r="J46" i="7" s="1"/>
  <c r="F89" i="8" s="1"/>
  <c r="V120" i="13"/>
  <c r="J45" i="7" s="1"/>
  <c r="F86" i="8" s="1"/>
  <c r="V112" i="13"/>
  <c r="D44" i="7" s="1"/>
  <c r="F75" i="8" s="1"/>
  <c r="V106" i="13"/>
  <c r="P37" i="7" s="1"/>
  <c r="F71" i="8" s="1"/>
  <c r="V100" i="13"/>
  <c r="J38" i="7" s="1"/>
  <c r="F100" i="8" s="1"/>
  <c r="V82" i="13"/>
  <c r="P26" i="7" s="1"/>
  <c r="V70" i="13"/>
  <c r="D28" i="7" s="1"/>
  <c r="D25" i="7" s="1"/>
  <c r="D10" i="3" s="1"/>
  <c r="V42" i="13"/>
  <c r="P12" i="7" s="1"/>
  <c r="F99" i="8" s="1"/>
  <c r="V21" i="13"/>
  <c r="P4" i="7" s="1"/>
  <c r="F87" i="8" s="1"/>
  <c r="V14" i="13"/>
  <c r="J4" i="7" s="1"/>
  <c r="F53" i="8" s="1"/>
  <c r="V12" i="13"/>
  <c r="J2" i="7" s="1"/>
  <c r="S21" i="15"/>
  <c r="S49" i="15"/>
  <c r="U56" i="15"/>
  <c r="Q70" i="15"/>
  <c r="S77" i="15"/>
  <c r="S42" i="15"/>
  <c r="U49" i="15"/>
  <c r="Z134" i="15"/>
  <c r="AB135" i="15"/>
  <c r="X137" i="15"/>
  <c r="Z142" i="15"/>
  <c r="AB143" i="15"/>
  <c r="X145" i="15"/>
  <c r="Q147" i="15"/>
  <c r="Z12" i="15"/>
  <c r="X11" i="15"/>
  <c r="X10" i="15"/>
  <c r="Z9" i="15"/>
  <c r="AA10" i="15"/>
  <c r="X31" i="15"/>
  <c r="AB45" i="15"/>
  <c r="V135" i="13"/>
  <c r="D54" i="7" s="1"/>
  <c r="F63" i="8" s="1"/>
  <c r="P46" i="7"/>
  <c r="F103" i="8" s="1"/>
  <c r="V113" i="13"/>
  <c r="D45" i="7" s="1"/>
  <c r="F96" i="8" s="1"/>
  <c r="V107" i="13"/>
  <c r="V103" i="13"/>
  <c r="P34" i="7" s="1"/>
  <c r="Q34" i="7" s="1"/>
  <c r="G39" i="8" s="1"/>
  <c r="V84" i="13"/>
  <c r="P28" i="7" s="1"/>
  <c r="F101" i="8" s="1"/>
  <c r="V55" i="13"/>
  <c r="J19" i="7" s="1"/>
  <c r="F13" i="8" s="1"/>
  <c r="V44" i="13"/>
  <c r="P14" i="7" s="1"/>
  <c r="F104" i="8" s="1"/>
  <c r="V35" i="13"/>
  <c r="J12" i="7" s="1"/>
  <c r="F60" i="8" s="1"/>
  <c r="V27" i="13"/>
  <c r="D11" i="7" s="1"/>
  <c r="F65" i="8" s="1"/>
  <c r="V26" i="13"/>
  <c r="D10" i="7" s="1"/>
  <c r="V7" i="15"/>
  <c r="Y15" i="15"/>
  <c r="AC17" i="15"/>
  <c r="AC18" i="15"/>
  <c r="Y19" i="15"/>
  <c r="AA19" i="15"/>
  <c r="R21" i="15"/>
  <c r="AC24" i="15"/>
  <c r="AA25" i="15"/>
  <c r="Y26" i="15"/>
  <c r="AC30" i="15"/>
  <c r="Y32" i="15"/>
  <c r="AA37" i="15"/>
  <c r="Y38" i="15"/>
  <c r="AC40" i="15"/>
  <c r="Y44" i="15"/>
  <c r="AC46" i="15"/>
  <c r="AA47" i="15"/>
  <c r="AA53" i="15"/>
  <c r="AC58" i="15"/>
  <c r="AA59" i="15"/>
  <c r="Y60" i="15"/>
  <c r="AA65" i="15"/>
  <c r="AC68" i="15"/>
  <c r="AA71" i="15"/>
  <c r="Y72" i="15"/>
  <c r="Y78" i="15"/>
  <c r="AA81" i="15"/>
  <c r="Y82" i="15"/>
  <c r="Y88" i="15"/>
  <c r="AA93" i="15"/>
  <c r="Y94" i="15"/>
  <c r="AA103" i="15"/>
  <c r="Y106" i="15"/>
  <c r="AA109" i="15"/>
  <c r="Y110" i="15"/>
  <c r="AC114" i="15"/>
  <c r="Y116" i="15"/>
  <c r="Y122" i="15"/>
  <c r="AC124" i="15"/>
  <c r="AA127" i="15"/>
  <c r="AA131" i="15"/>
  <c r="X134" i="15"/>
  <c r="Z135" i="15"/>
  <c r="X138" i="15"/>
  <c r="V97" i="13"/>
  <c r="J35" i="7" s="1"/>
  <c r="F79" i="8" s="1"/>
  <c r="V49" i="13"/>
  <c r="D20" i="7" s="1"/>
  <c r="F40" i="8" s="1"/>
  <c r="V48" i="13"/>
  <c r="D19" i="7" s="1"/>
  <c r="F27" i="8" s="1"/>
  <c r="D18" i="7"/>
  <c r="V37" i="13"/>
  <c r="J14" i="7" s="1"/>
  <c r="F57" i="8" s="1"/>
  <c r="V36" i="13"/>
  <c r="J13" i="7" s="1"/>
  <c r="F33" i="8" s="1"/>
  <c r="V16" i="13"/>
  <c r="J6" i="7" s="1"/>
  <c r="F74" i="8" s="1"/>
  <c r="V6" i="13"/>
  <c r="D3" i="7" s="1"/>
  <c r="F72" i="8" s="1"/>
  <c r="U7" i="15"/>
  <c r="Q7" i="15"/>
  <c r="AC9" i="15"/>
  <c r="AA148" i="15"/>
  <c r="O51" i="7"/>
  <c r="E28" i="8" s="1"/>
  <c r="AC149" i="15"/>
  <c r="Y149" i="15"/>
  <c r="O53" i="7"/>
  <c r="E95" i="8" s="1"/>
  <c r="AB151" i="15"/>
  <c r="E7" i="8"/>
  <c r="K35" i="15"/>
  <c r="M63" i="15"/>
  <c r="K70" i="15"/>
  <c r="L7" i="15"/>
  <c r="Z10" i="15"/>
  <c r="AC36" i="15"/>
  <c r="AC44" i="15"/>
  <c r="AA51" i="15"/>
  <c r="Y58" i="15"/>
  <c r="AC80" i="15"/>
  <c r="Y128" i="15"/>
  <c r="AA134" i="15"/>
  <c r="Y137" i="15"/>
  <c r="AA150" i="15"/>
  <c r="Y151" i="15"/>
  <c r="Z152" i="15"/>
  <c r="V131" i="12"/>
  <c r="C50" i="7" s="1"/>
  <c r="E9" i="8" s="1"/>
  <c r="V64" i="12"/>
  <c r="O21" i="7" s="1"/>
  <c r="E56" i="8" s="1"/>
  <c r="V49" i="12"/>
  <c r="C20" i="7" s="1"/>
  <c r="E40" i="8" s="1"/>
  <c r="V15" i="12"/>
  <c r="I5" i="7" s="1"/>
  <c r="E26" i="8" s="1"/>
  <c r="O56" i="15"/>
  <c r="AA43" i="15"/>
  <c r="Y66" i="15"/>
  <c r="AA87" i="15"/>
  <c r="AC108" i="15"/>
  <c r="K133" i="15"/>
  <c r="AB148" i="15"/>
  <c r="Z149" i="15"/>
  <c r="AC151" i="15"/>
  <c r="V12" i="12"/>
  <c r="I2" i="7" s="1"/>
  <c r="E37" i="8" s="1"/>
  <c r="O21" i="15"/>
  <c r="Y22" i="15"/>
  <c r="AC64" i="15"/>
  <c r="M35" i="15"/>
  <c r="K42" i="15"/>
  <c r="M70" i="15"/>
  <c r="K77" i="15"/>
  <c r="K84" i="15"/>
  <c r="K91" i="15"/>
  <c r="K105" i="15"/>
  <c r="K112" i="15"/>
  <c r="K119" i="15"/>
  <c r="X8" i="15"/>
  <c r="Y50" i="15"/>
  <c r="AC92" i="15"/>
  <c r="AA115" i="15"/>
  <c r="Y134" i="15"/>
  <c r="AA135" i="15"/>
  <c r="AC136" i="15"/>
  <c r="Y141" i="15"/>
  <c r="AA142" i="15"/>
  <c r="AC143" i="15"/>
  <c r="Y145" i="15"/>
  <c r="Y148" i="15"/>
  <c r="X150" i="15"/>
  <c r="AB150" i="15"/>
  <c r="Z151" i="15"/>
  <c r="AA152" i="15"/>
  <c r="AC74" i="15"/>
  <c r="K140" i="15"/>
  <c r="AC148" i="15"/>
  <c r="AA149" i="15"/>
  <c r="Y150" i="15"/>
  <c r="V117" i="12"/>
  <c r="I42" i="7" s="1"/>
  <c r="E14" i="8" s="1"/>
  <c r="V105" i="12"/>
  <c r="O36" i="7" s="1"/>
  <c r="E36" i="8" s="1"/>
  <c r="V98" i="12"/>
  <c r="I36" i="7" s="1"/>
  <c r="E94" i="8" s="1"/>
  <c r="V76" i="12"/>
  <c r="I27" i="7" s="1"/>
  <c r="E54" i="8" s="1"/>
  <c r="V71" i="12"/>
  <c r="C29" i="7" s="1"/>
  <c r="E81" i="8" s="1"/>
  <c r="V51" i="12"/>
  <c r="C22" i="7" s="1"/>
  <c r="E67" i="8" s="1"/>
  <c r="V22" i="12"/>
  <c r="O5" i="7" s="1"/>
  <c r="E84" i="8" s="1"/>
  <c r="AA99" i="15"/>
  <c r="M77" i="15"/>
  <c r="M91" i="15"/>
  <c r="M105" i="15"/>
  <c r="M126" i="15"/>
  <c r="AB8" i="15"/>
  <c r="AC102" i="15"/>
  <c r="Z98" i="15"/>
  <c r="Z105" i="15"/>
  <c r="AA143" i="15"/>
  <c r="AC150" i="15"/>
  <c r="AA151" i="15"/>
  <c r="X152" i="15"/>
  <c r="AB152" i="15"/>
  <c r="O28" i="15"/>
  <c r="AC120" i="15"/>
  <c r="X12" i="15"/>
  <c r="Z11" i="15"/>
  <c r="O7" i="15"/>
  <c r="AC86" i="15"/>
  <c r="AC130" i="15"/>
  <c r="AB149" i="15"/>
  <c r="V56" i="12"/>
  <c r="I20" i="7" s="1"/>
  <c r="E46" i="8" s="1"/>
  <c r="O112" i="15"/>
  <c r="AB9" i="15"/>
  <c r="AB17" i="15"/>
  <c r="AC138" i="15"/>
  <c r="X149" i="15"/>
  <c r="Z150" i="15"/>
  <c r="Y152" i="15"/>
  <c r="AC152" i="15"/>
  <c r="V141" i="12"/>
  <c r="I53" i="7" s="1"/>
  <c r="E58" i="8" s="1"/>
  <c r="V134" i="12"/>
  <c r="C53" i="7" s="1"/>
  <c r="E43" i="8" s="1"/>
  <c r="V78" i="12"/>
  <c r="I29" i="7" s="1"/>
  <c r="E52" i="8" s="1"/>
  <c r="K22" i="7"/>
  <c r="G64" i="8" s="1"/>
  <c r="V37" i="12"/>
  <c r="I14" i="7" s="1"/>
  <c r="E57" i="8" s="1"/>
  <c r="V5" i="12"/>
  <c r="C2" i="7" s="1"/>
  <c r="D36" i="8"/>
  <c r="D78" i="8"/>
  <c r="Q20" i="7"/>
  <c r="G68" i="8" s="1"/>
  <c r="D68" i="8"/>
  <c r="D39" i="8"/>
  <c r="N9" i="7"/>
  <c r="B22" i="3" s="1"/>
  <c r="D12" i="8"/>
  <c r="D93" i="8"/>
  <c r="D14" i="8"/>
  <c r="D82" i="8"/>
  <c r="C35" i="15"/>
  <c r="G56" i="15"/>
  <c r="AB22" i="15"/>
  <c r="X24" i="15"/>
  <c r="X30" i="15"/>
  <c r="AB32" i="15"/>
  <c r="AB38" i="15"/>
  <c r="AB44" i="15"/>
  <c r="X46" i="15"/>
  <c r="AB50" i="15"/>
  <c r="X52" i="15"/>
  <c r="X58" i="15"/>
  <c r="X64" i="15"/>
  <c r="AB66" i="15"/>
  <c r="AB72" i="15"/>
  <c r="X74" i="15"/>
  <c r="AB78" i="15"/>
  <c r="X80" i="15"/>
  <c r="X86" i="15"/>
  <c r="AB88" i="15"/>
  <c r="X92" i="15"/>
  <c r="AB94" i="15"/>
  <c r="AB100" i="15"/>
  <c r="X102" i="15"/>
  <c r="AB106" i="15"/>
  <c r="X108" i="15"/>
  <c r="X114" i="15"/>
  <c r="AB116" i="15"/>
  <c r="AB112" i="15" s="1"/>
  <c r="X120" i="15"/>
  <c r="AB122" i="15"/>
  <c r="AB119" i="15" s="1"/>
  <c r="AB128" i="15"/>
  <c r="X130" i="15"/>
  <c r="Y10" i="15"/>
  <c r="AA15" i="15"/>
  <c r="Y16" i="15"/>
  <c r="D11" i="8"/>
  <c r="V140" i="11"/>
  <c r="H52" i="7" s="1"/>
  <c r="D5" i="8" s="1"/>
  <c r="V93" i="11"/>
  <c r="B38" i="7" s="1"/>
  <c r="V92" i="11"/>
  <c r="B37" i="7" s="1"/>
  <c r="V68" i="11"/>
  <c r="B26" i="7" s="1"/>
  <c r="E26" i="7" s="1"/>
  <c r="G18" i="8" s="1"/>
  <c r="V65" i="11"/>
  <c r="N22" i="7" s="1"/>
  <c r="D91" i="8" s="1"/>
  <c r="E21" i="15"/>
  <c r="E35" i="15"/>
  <c r="E49" i="15"/>
  <c r="E63" i="15"/>
  <c r="AB16" i="15"/>
  <c r="AB136" i="15"/>
  <c r="AB145" i="15"/>
  <c r="H133" i="15"/>
  <c r="V149" i="11"/>
  <c r="N54" i="7" s="1"/>
  <c r="V148" i="11"/>
  <c r="N53" i="7" s="1"/>
  <c r="V147" i="11"/>
  <c r="N52" i="7" s="1"/>
  <c r="Q52" i="7" s="1"/>
  <c r="G50" i="8" s="1"/>
  <c r="V146" i="11"/>
  <c r="N51" i="7" s="1"/>
  <c r="D28" i="8" s="1"/>
  <c r="V145" i="11"/>
  <c r="N50" i="7" s="1"/>
  <c r="V142" i="11"/>
  <c r="H54" i="7" s="1"/>
  <c r="D88" i="8" s="1"/>
  <c r="V141" i="11"/>
  <c r="H53" i="7" s="1"/>
  <c r="D58" i="8" s="1"/>
  <c r="V14" i="11"/>
  <c r="H4" i="7" s="1"/>
  <c r="C14" i="15"/>
  <c r="AA8" i="15"/>
  <c r="AB10" i="15"/>
  <c r="AB137" i="15"/>
  <c r="V135" i="11"/>
  <c r="B54" i="7" s="1"/>
  <c r="D63" i="8" s="1"/>
  <c r="V128" i="11"/>
  <c r="N46" i="7" s="1"/>
  <c r="V5" i="11"/>
  <c r="B2" i="7" s="1"/>
  <c r="V15" i="11"/>
  <c r="H5" i="7" s="1"/>
  <c r="K5" i="7" s="1"/>
  <c r="G26" i="8" s="1"/>
  <c r="V8" i="11"/>
  <c r="B5" i="7" s="1"/>
  <c r="E5" i="7" s="1"/>
  <c r="G24" i="8" s="1"/>
  <c r="V6" i="11"/>
  <c r="B3" i="7" s="1"/>
  <c r="E3" i="7" s="1"/>
  <c r="G72" i="8" s="1"/>
  <c r="V139" i="11"/>
  <c r="H51" i="7" s="1"/>
  <c r="K51" i="7" s="1"/>
  <c r="G29" i="8" s="1"/>
  <c r="V131" i="11"/>
  <c r="B50" i="7" s="1"/>
  <c r="D9" i="8" s="1"/>
  <c r="V2" i="11"/>
  <c r="Z8" i="15"/>
  <c r="X9" i="15"/>
  <c r="V64" i="11"/>
  <c r="N21" i="7" s="1"/>
  <c r="D56" i="8" s="1"/>
  <c r="V90" i="11"/>
  <c r="B35" i="7" s="1"/>
  <c r="D48" i="8" s="1"/>
  <c r="V89" i="11"/>
  <c r="B34" i="7" s="1"/>
  <c r="D62" i="8" s="1"/>
  <c r="V78" i="11"/>
  <c r="H29" i="7" s="1"/>
  <c r="D52" i="8" s="1"/>
  <c r="V77" i="11"/>
  <c r="H28" i="7" s="1"/>
  <c r="D41" i="8" s="1"/>
  <c r="V71" i="11"/>
  <c r="B29" i="7" s="1"/>
  <c r="D81" i="8" s="1"/>
  <c r="D73" i="8"/>
  <c r="K3" i="7"/>
  <c r="G20" i="8" s="1"/>
  <c r="E14" i="7"/>
  <c r="G66" i="8" s="1"/>
  <c r="B41" i="7"/>
  <c r="B20" i="3" s="1"/>
  <c r="D27" i="8"/>
  <c r="D96" i="8"/>
  <c r="Q3" i="7"/>
  <c r="G47" i="8" s="1"/>
  <c r="E4" i="7"/>
  <c r="G77" i="8" s="1"/>
  <c r="D64" i="8"/>
  <c r="Q30" i="7"/>
  <c r="G106" i="8" s="1"/>
  <c r="K30" i="7"/>
  <c r="G49" i="8" s="1"/>
  <c r="Q19" i="7"/>
  <c r="G51" i="8" s="1"/>
  <c r="J25" i="7"/>
  <c r="D13" i="3" s="1"/>
  <c r="AC8" i="15"/>
  <c r="E7" i="15"/>
  <c r="AC12" i="15"/>
  <c r="AA12" i="15"/>
  <c r="H7" i="15"/>
  <c r="Y136" i="15"/>
  <c r="Q140" i="15"/>
  <c r="Z141" i="15"/>
  <c r="AB142" i="15"/>
  <c r="X144" i="15"/>
  <c r="Q133" i="15"/>
  <c r="G133" i="15"/>
  <c r="AC135" i="15"/>
  <c r="Y138" i="15"/>
  <c r="AC141" i="15"/>
  <c r="Y143" i="15"/>
  <c r="AA144" i="15"/>
  <c r="AC145" i="15"/>
  <c r="X141" i="15"/>
  <c r="C140" i="15"/>
  <c r="T147" i="15"/>
  <c r="R147" i="15"/>
  <c r="Y135" i="15"/>
  <c r="AC137" i="15"/>
  <c r="AA141" i="15"/>
  <c r="AC142" i="15"/>
  <c r="Y144" i="15"/>
  <c r="AA145" i="15"/>
  <c r="Q54" i="7"/>
  <c r="F22" i="8"/>
  <c r="D133" i="15"/>
  <c r="AC134" i="15"/>
  <c r="AA137" i="15"/>
  <c r="Z138" i="15"/>
  <c r="U140" i="15"/>
  <c r="X142" i="15"/>
  <c r="Z143" i="15"/>
  <c r="AB144" i="15"/>
  <c r="X148" i="15"/>
  <c r="C147" i="15"/>
  <c r="E133" i="15"/>
  <c r="G147" i="15"/>
  <c r="D19" i="8"/>
  <c r="AB141" i="15"/>
  <c r="G140" i="15"/>
  <c r="V147" i="15"/>
  <c r="AA136" i="15"/>
  <c r="AA138" i="15"/>
  <c r="Y142" i="15"/>
  <c r="AC144" i="15"/>
  <c r="K26" i="7"/>
  <c r="G38" i="8" s="1"/>
  <c r="F15" i="8"/>
  <c r="E13" i="7"/>
  <c r="G70" i="8" s="1"/>
  <c r="D43" i="8"/>
  <c r="V133" i="12"/>
  <c r="C52" i="7" s="1"/>
  <c r="E31" i="8" s="1"/>
  <c r="V132" i="12"/>
  <c r="C51" i="7" s="1"/>
  <c r="V124" i="12"/>
  <c r="O42" i="7" s="1"/>
  <c r="V112" i="12"/>
  <c r="C44" i="7" s="1"/>
  <c r="E75" i="8" s="1"/>
  <c r="V100" i="12"/>
  <c r="I38" i="7" s="1"/>
  <c r="E100" i="8" s="1"/>
  <c r="F12" i="8"/>
  <c r="Q5" i="7"/>
  <c r="G84" i="8" s="1"/>
  <c r="V140" i="13"/>
  <c r="J52" i="7" s="1"/>
  <c r="F5" i="8" s="1"/>
  <c r="V138" i="12"/>
  <c r="I50" i="7" s="1"/>
  <c r="E19" i="8" s="1"/>
  <c r="V121" i="12"/>
  <c r="I46" i="7" s="1"/>
  <c r="E89" i="8" s="1"/>
  <c r="V111" i="12"/>
  <c r="C43" i="7" s="1"/>
  <c r="V99" i="12"/>
  <c r="I37" i="7" s="1"/>
  <c r="K37" i="7" s="1"/>
  <c r="G92" i="8" s="1"/>
  <c r="F45" i="8"/>
  <c r="F78" i="8"/>
  <c r="E12" i="7"/>
  <c r="G78" i="8" s="1"/>
  <c r="D55" i="8"/>
  <c r="V141" i="13"/>
  <c r="J53" i="7" s="1"/>
  <c r="F58" i="8" s="1"/>
  <c r="V119" i="12"/>
  <c r="I44" i="7" s="1"/>
  <c r="E76" i="8" s="1"/>
  <c r="V107" i="12"/>
  <c r="E27" i="7"/>
  <c r="G16" i="8" s="1"/>
  <c r="D147" i="15"/>
  <c r="D106" i="8"/>
  <c r="V118" i="12"/>
  <c r="I43" i="7" s="1"/>
  <c r="K43" i="7" s="1"/>
  <c r="G17" i="8" s="1"/>
  <c r="V106" i="12"/>
  <c r="O37" i="7" s="1"/>
  <c r="E71" i="8" s="1"/>
  <c r="Q29" i="7"/>
  <c r="G107" i="8" s="1"/>
  <c r="K21" i="7"/>
  <c r="G42" i="8" s="1"/>
  <c r="E18" i="7"/>
  <c r="G98" i="8" s="1"/>
  <c r="Q13" i="7"/>
  <c r="G105" i="8" s="1"/>
  <c r="D70" i="8"/>
  <c r="K35" i="7"/>
  <c r="G79" i="8" s="1"/>
  <c r="F21" i="8"/>
  <c r="Q18" i="7"/>
  <c r="G32" i="8" s="1"/>
  <c r="Q11" i="7"/>
  <c r="G102" i="8" s="1"/>
  <c r="V135" i="12"/>
  <c r="C54" i="7" s="1"/>
  <c r="E63" i="8" s="1"/>
  <c r="V128" i="12"/>
  <c r="O46" i="7" s="1"/>
  <c r="E103" i="8" s="1"/>
  <c r="V126" i="12"/>
  <c r="O44" i="7" s="1"/>
  <c r="E35" i="8" s="1"/>
  <c r="V114" i="12"/>
  <c r="C46" i="7" s="1"/>
  <c r="E97" i="8" s="1"/>
  <c r="V104" i="12"/>
  <c r="O35" i="7" s="1"/>
  <c r="K20" i="7"/>
  <c r="G46" i="8" s="1"/>
  <c r="K18" i="7"/>
  <c r="G7" i="8" s="1"/>
  <c r="K34" i="7" l="1"/>
  <c r="G34" i="8" s="1"/>
  <c r="Q50" i="7"/>
  <c r="G6" i="8" s="1"/>
  <c r="Q10" i="7"/>
  <c r="G12" i="8" s="1"/>
  <c r="N25" i="7"/>
  <c r="Z28" i="15"/>
  <c r="D86" i="8"/>
  <c r="K10" i="7"/>
  <c r="G10" i="8" s="1"/>
  <c r="K13" i="7"/>
  <c r="G33" i="8" s="1"/>
  <c r="Q27" i="7"/>
  <c r="G61" i="8" s="1"/>
  <c r="AB91" i="15"/>
  <c r="E21" i="7"/>
  <c r="G15" i="8" s="1"/>
  <c r="Z56" i="15"/>
  <c r="Z63" i="15"/>
  <c r="K11" i="7"/>
  <c r="G30" i="8" s="1"/>
  <c r="E10" i="7"/>
  <c r="G69" i="8" s="1"/>
  <c r="O9" i="7"/>
  <c r="C22" i="3" s="1"/>
  <c r="E43" i="7"/>
  <c r="G80" i="8" s="1"/>
  <c r="H17" i="7"/>
  <c r="C33" i="7"/>
  <c r="C17" i="3" s="1"/>
  <c r="H33" i="7"/>
  <c r="B21" i="3" s="1"/>
  <c r="B9" i="7"/>
  <c r="B18" i="3" s="1"/>
  <c r="Q26" i="7"/>
  <c r="G45" i="8" s="1"/>
  <c r="Z91" i="15"/>
  <c r="Z84" i="15"/>
  <c r="O25" i="7"/>
  <c r="C23" i="3" s="1"/>
  <c r="Z14" i="15"/>
  <c r="D1" i="7"/>
  <c r="D14" i="3" s="1"/>
  <c r="H9" i="7"/>
  <c r="B9" i="3" s="1"/>
  <c r="E6" i="7"/>
  <c r="G44" i="8" s="1"/>
  <c r="B17" i="7"/>
  <c r="B8" i="3" s="1"/>
  <c r="X77" i="15"/>
  <c r="AB49" i="15"/>
  <c r="Z126" i="15"/>
  <c r="P17" i="7"/>
  <c r="D16" i="3" s="1"/>
  <c r="E45" i="7"/>
  <c r="G96" i="8" s="1"/>
  <c r="X112" i="15"/>
  <c r="Q43" i="7"/>
  <c r="G11" i="8" s="1"/>
  <c r="X126" i="15"/>
  <c r="Q28" i="7"/>
  <c r="G101" i="8" s="1"/>
  <c r="X84" i="15"/>
  <c r="AB77" i="15"/>
  <c r="Q4" i="7"/>
  <c r="G87" i="8" s="1"/>
  <c r="P1" i="7"/>
  <c r="D19" i="3" s="1"/>
  <c r="Z21" i="15"/>
  <c r="Q2" i="7"/>
  <c r="G82" i="8" s="1"/>
  <c r="Q14" i="7"/>
  <c r="G104" i="8" s="1"/>
  <c r="Q12" i="7"/>
  <c r="G99" i="8" s="1"/>
  <c r="Z42" i="15"/>
  <c r="X105" i="15"/>
  <c r="X119" i="15"/>
  <c r="K45" i="7"/>
  <c r="G86" i="8" s="1"/>
  <c r="K42" i="7"/>
  <c r="G14" i="8" s="1"/>
  <c r="Z49" i="15"/>
  <c r="E19" i="7"/>
  <c r="G27" i="8" s="1"/>
  <c r="K12" i="7"/>
  <c r="G60" i="8" s="1"/>
  <c r="AC56" i="15"/>
  <c r="K19" i="7"/>
  <c r="G13" i="8" s="1"/>
  <c r="J17" i="7"/>
  <c r="D6" i="3" s="1"/>
  <c r="E30" i="7"/>
  <c r="G93" i="8" s="1"/>
  <c r="AB70" i="15"/>
  <c r="Y70" i="15"/>
  <c r="D49" i="7"/>
  <c r="D7" i="3" s="1"/>
  <c r="X56" i="15"/>
  <c r="C25" i="7"/>
  <c r="C10" i="3" s="1"/>
  <c r="E28" i="7"/>
  <c r="G21" i="8" s="1"/>
  <c r="AC77" i="15"/>
  <c r="Q36" i="7"/>
  <c r="G36" i="8" s="1"/>
  <c r="AB126" i="15"/>
  <c r="Y126" i="15"/>
  <c r="Q6" i="7"/>
  <c r="G85" i="8" s="1"/>
  <c r="O1" i="7"/>
  <c r="C19" i="3" s="1"/>
  <c r="AB42" i="15"/>
  <c r="K2" i="7"/>
  <c r="G37" i="8" s="1"/>
  <c r="I1" i="7"/>
  <c r="C11" i="3" s="1"/>
  <c r="E42" i="7"/>
  <c r="G73" i="8" s="1"/>
  <c r="AC28" i="15"/>
  <c r="C9" i="7"/>
  <c r="C18" i="3" s="1"/>
  <c r="E11" i="7"/>
  <c r="G65" i="8" s="1"/>
  <c r="Y28" i="15"/>
  <c r="E22" i="7"/>
  <c r="G67" i="8" s="1"/>
  <c r="X49" i="15"/>
  <c r="X98" i="15"/>
  <c r="Q53" i="7"/>
  <c r="G95" i="8" s="1"/>
  <c r="E36" i="7"/>
  <c r="G25" i="8" s="1"/>
  <c r="AC84" i="15"/>
  <c r="E53" i="7"/>
  <c r="G43" i="8" s="1"/>
  <c r="O17" i="7"/>
  <c r="C16" i="3" s="1"/>
  <c r="Z35" i="15"/>
  <c r="K14" i="7"/>
  <c r="G57" i="8" s="1"/>
  <c r="X35" i="15"/>
  <c r="V26" i="14"/>
  <c r="Y56" i="15"/>
  <c r="AA77" i="15"/>
  <c r="K28" i="7"/>
  <c r="G41" i="8" s="1"/>
  <c r="AB28" i="15"/>
  <c r="AA28" i="15"/>
  <c r="X42" i="15"/>
  <c r="AA42" i="15"/>
  <c r="Y42" i="15"/>
  <c r="AC42" i="15"/>
  <c r="X21" i="15"/>
  <c r="AA21" i="15"/>
  <c r="Y21" i="15"/>
  <c r="AB21" i="15"/>
  <c r="AC21" i="15"/>
  <c r="Z112" i="15"/>
  <c r="AC112" i="15"/>
  <c r="AA112" i="15"/>
  <c r="AB56" i="15"/>
  <c r="AA84" i="15"/>
  <c r="Y84" i="15"/>
  <c r="AB84" i="15"/>
  <c r="D6" i="8"/>
  <c r="AC126" i="15"/>
  <c r="Q22" i="7"/>
  <c r="G91" i="8" s="1"/>
  <c r="AB63" i="15"/>
  <c r="AA63" i="15"/>
  <c r="Y63" i="15"/>
  <c r="D95" i="8"/>
  <c r="AA98" i="15"/>
  <c r="AB98" i="15"/>
  <c r="AC98" i="15"/>
  <c r="Y98" i="15"/>
  <c r="B49" i="7"/>
  <c r="B7" i="3" s="1"/>
  <c r="Z133" i="15"/>
  <c r="E50" i="7"/>
  <c r="G9" i="8" s="1"/>
  <c r="X14" i="15"/>
  <c r="D26" i="8"/>
  <c r="AA14" i="15"/>
  <c r="AC14" i="15"/>
  <c r="Y14" i="15"/>
  <c r="AA91" i="15"/>
  <c r="X91" i="15"/>
  <c r="Y91" i="15"/>
  <c r="D25" i="8"/>
  <c r="AC91" i="15"/>
  <c r="K54" i="7"/>
  <c r="G88" i="8" s="1"/>
  <c r="AB35" i="15"/>
  <c r="Y35" i="15"/>
  <c r="AA35" i="15"/>
  <c r="X70" i="15"/>
  <c r="B1" i="7"/>
  <c r="B14" i="3" s="1"/>
  <c r="Y7" i="15"/>
  <c r="N33" i="7"/>
  <c r="B12" i="3" s="1"/>
  <c r="AB105" i="15"/>
  <c r="AC105" i="15"/>
  <c r="AA105" i="15"/>
  <c r="D29" i="8"/>
  <c r="AA49" i="15"/>
  <c r="Y49" i="15"/>
  <c r="AC49" i="15"/>
  <c r="Z119" i="15"/>
  <c r="AA119" i="15"/>
  <c r="Y119" i="15"/>
  <c r="AC70" i="15"/>
  <c r="AA126" i="15"/>
  <c r="AA70" i="15"/>
  <c r="Y112" i="15"/>
  <c r="AC63" i="15"/>
  <c r="AC35" i="15"/>
  <c r="X133" i="15"/>
  <c r="AA56" i="15"/>
  <c r="AA140" i="15"/>
  <c r="X7" i="15"/>
  <c r="Y77" i="15"/>
  <c r="J41" i="7"/>
  <c r="D15" i="3" s="1"/>
  <c r="J33" i="7"/>
  <c r="D21" i="3" s="1"/>
  <c r="X63" i="15"/>
  <c r="X28" i="15"/>
  <c r="AC119" i="15"/>
  <c r="F98" i="8"/>
  <c r="D17" i="7"/>
  <c r="D8" i="3" s="1"/>
  <c r="Y105" i="15"/>
  <c r="F8" i="8"/>
  <c r="P41" i="7"/>
  <c r="D5" i="3" s="1"/>
  <c r="F39" i="8"/>
  <c r="P33" i="7"/>
  <c r="D12" i="3" s="1"/>
  <c r="P25" i="7"/>
  <c r="D23" i="3" s="1"/>
  <c r="P9" i="7"/>
  <c r="D22" i="3" s="1"/>
  <c r="AB7" i="15"/>
  <c r="AB14" i="15"/>
  <c r="F69" i="8"/>
  <c r="D9" i="7"/>
  <c r="D18" i="3" s="1"/>
  <c r="K6" i="7"/>
  <c r="G74" i="8" s="1"/>
  <c r="D41" i="7"/>
  <c r="D20" i="3" s="1"/>
  <c r="F37" i="8"/>
  <c r="J1" i="7"/>
  <c r="D11" i="3" s="1"/>
  <c r="J9" i="7"/>
  <c r="D9" i="3" s="1"/>
  <c r="K36" i="7"/>
  <c r="G94" i="8" s="1"/>
  <c r="I25" i="7"/>
  <c r="C13" i="3" s="1"/>
  <c r="Y140" i="15"/>
  <c r="E2" i="7"/>
  <c r="G59" i="8" s="1"/>
  <c r="E20" i="7"/>
  <c r="G40" i="8" s="1"/>
  <c r="K29" i="7"/>
  <c r="G52" i="8" s="1"/>
  <c r="I9" i="7"/>
  <c r="C9" i="3" s="1"/>
  <c r="AB147" i="15"/>
  <c r="C17" i="7"/>
  <c r="C8" i="3" s="1"/>
  <c r="M147" i="15"/>
  <c r="O147" i="15"/>
  <c r="N147" i="15"/>
  <c r="K27" i="7"/>
  <c r="G54" i="8" s="1"/>
  <c r="AB133" i="15"/>
  <c r="E59" i="8"/>
  <c r="C1" i="7"/>
  <c r="C14" i="3" s="1"/>
  <c r="Y147" i="15"/>
  <c r="K147" i="15"/>
  <c r="Z148" i="15"/>
  <c r="Z147" i="15" s="1"/>
  <c r="L147" i="15"/>
  <c r="I17" i="7"/>
  <c r="C6" i="3" s="1"/>
  <c r="AC147" i="15"/>
  <c r="AA7" i="15"/>
  <c r="Z7" i="15"/>
  <c r="Q21" i="7"/>
  <c r="G56" i="8" s="1"/>
  <c r="E29" i="7"/>
  <c r="G81" i="8" s="1"/>
  <c r="X147" i="15"/>
  <c r="AB140" i="15"/>
  <c r="AA133" i="15"/>
  <c r="Q51" i="7"/>
  <c r="G28" i="8" s="1"/>
  <c r="Y133" i="15"/>
  <c r="E35" i="7"/>
  <c r="G48" i="8" s="1"/>
  <c r="D24" i="8"/>
  <c r="H25" i="7"/>
  <c r="AA147" i="15"/>
  <c r="N41" i="7"/>
  <c r="B5" i="3" s="1"/>
  <c r="D103" i="8"/>
  <c r="B23" i="3"/>
  <c r="D53" i="8"/>
  <c r="H1" i="7"/>
  <c r="B11" i="3" s="1"/>
  <c r="D50" i="8"/>
  <c r="D59" i="8"/>
  <c r="D72" i="8"/>
  <c r="K4" i="7"/>
  <c r="G53" i="8" s="1"/>
  <c r="E34" i="7"/>
  <c r="G62" i="8" s="1"/>
  <c r="B33" i="7"/>
  <c r="B17" i="3" s="1"/>
  <c r="B25" i="7"/>
  <c r="D18" i="8"/>
  <c r="E37" i="7"/>
  <c r="G83" i="8" s="1"/>
  <c r="D83" i="8"/>
  <c r="AC133" i="15"/>
  <c r="E38" i="7"/>
  <c r="G90" i="8" s="1"/>
  <c r="D90" i="8"/>
  <c r="N17" i="7"/>
  <c r="B6" i="3"/>
  <c r="K44" i="7"/>
  <c r="G76" i="8" s="1"/>
  <c r="E44" i="7"/>
  <c r="G75" i="8" s="1"/>
  <c r="E54" i="7"/>
  <c r="G63" i="8" s="1"/>
  <c r="Q44" i="7"/>
  <c r="G35" i="8" s="1"/>
  <c r="Q37" i="7"/>
  <c r="G71" i="8" s="1"/>
  <c r="E8" i="8"/>
  <c r="O41" i="7"/>
  <c r="E17" i="8"/>
  <c r="I41" i="7"/>
  <c r="E80" i="8"/>
  <c r="C41" i="7"/>
  <c r="Q42" i="7"/>
  <c r="G8" i="8" s="1"/>
  <c r="K50" i="7"/>
  <c r="G19" i="8" s="1"/>
  <c r="Q46" i="7"/>
  <c r="G103" i="8" s="1"/>
  <c r="X140" i="15"/>
  <c r="E22" i="8"/>
  <c r="C49" i="7"/>
  <c r="C7" i="3" s="1"/>
  <c r="K52" i="7"/>
  <c r="G5" i="8" s="1"/>
  <c r="AC140" i="15"/>
  <c r="AC7" i="15"/>
  <c r="K46" i="7"/>
  <c r="G89" i="8" s="1"/>
  <c r="Z140" i="15"/>
  <c r="E23" i="8"/>
  <c r="O33" i="7"/>
  <c r="K38" i="7"/>
  <c r="G100" i="8" s="1"/>
  <c r="E52" i="7"/>
  <c r="G31" i="8" s="1"/>
  <c r="K53" i="7"/>
  <c r="G58" i="8" s="1"/>
  <c r="E92" i="8"/>
  <c r="I33" i="7"/>
  <c r="Q35" i="7"/>
  <c r="G23" i="8" s="1"/>
  <c r="E46" i="7"/>
  <c r="G97" i="8" s="1"/>
  <c r="E51" i="7"/>
  <c r="G22" i="8" s="1"/>
  <c r="Q25" i="7" l="1"/>
  <c r="E23" i="3" s="1"/>
  <c r="F110" i="8"/>
  <c r="K25" i="7"/>
  <c r="E13" i="3" s="1"/>
  <c r="Q1" i="7"/>
  <c r="E19" i="3" s="1"/>
  <c r="E9" i="7"/>
  <c r="E18" i="3" s="1"/>
  <c r="B13" i="3"/>
  <c r="D110" i="8"/>
  <c r="K1" i="7"/>
  <c r="E11" i="3" s="1"/>
  <c r="Q9" i="7"/>
  <c r="E22" i="3" s="1"/>
  <c r="H106" i="8"/>
  <c r="E1" i="7"/>
  <c r="E14" i="3" s="1"/>
  <c r="K17" i="7"/>
  <c r="E6" i="3" s="1"/>
  <c r="E110" i="8"/>
  <c r="H78" i="8"/>
  <c r="E17" i="7"/>
  <c r="E8" i="3" s="1"/>
  <c r="K9" i="7"/>
  <c r="E9" i="3" s="1"/>
  <c r="H60" i="8"/>
  <c r="B10" i="3"/>
  <c r="E25" i="7"/>
  <c r="E10" i="3" s="1"/>
  <c r="B16" i="3"/>
  <c r="Q17" i="7"/>
  <c r="E16" i="3" s="1"/>
  <c r="H79" i="8"/>
  <c r="E33" i="7"/>
  <c r="E17" i="3" s="1"/>
  <c r="H47" i="8"/>
  <c r="H9" i="8"/>
  <c r="H65" i="8"/>
  <c r="H39" i="8"/>
  <c r="H67" i="8"/>
  <c r="H28" i="8"/>
  <c r="H18" i="8"/>
  <c r="H107" i="8"/>
  <c r="H75" i="8"/>
  <c r="H64" i="8"/>
  <c r="H8" i="8"/>
  <c r="H16" i="8"/>
  <c r="H40" i="8"/>
  <c r="H68" i="8"/>
  <c r="H71" i="8"/>
  <c r="H58" i="8"/>
  <c r="H56" i="8"/>
  <c r="H38" i="8"/>
  <c r="H88" i="8"/>
  <c r="H55" i="8"/>
  <c r="H14" i="8"/>
  <c r="H93" i="8"/>
  <c r="H11" i="8"/>
  <c r="H27" i="8"/>
  <c r="H17" i="8"/>
  <c r="E41" i="7"/>
  <c r="E20" i="3" s="1"/>
  <c r="C20" i="3"/>
  <c r="H66" i="8"/>
  <c r="H84" i="8"/>
  <c r="H97" i="8"/>
  <c r="H99" i="8"/>
  <c r="H89" i="8"/>
  <c r="H13" i="8"/>
  <c r="H52" i="8"/>
  <c r="H49" i="8"/>
  <c r="H53" i="8"/>
  <c r="H96" i="8"/>
  <c r="H48" i="8"/>
  <c r="H6" i="8"/>
  <c r="H98" i="8"/>
  <c r="H95" i="8"/>
  <c r="H32" i="8"/>
  <c r="H10" i="8"/>
  <c r="H20" i="8"/>
  <c r="H46" i="8"/>
  <c r="H23" i="8"/>
  <c r="E49" i="7"/>
  <c r="E7" i="3" s="1"/>
  <c r="H102" i="8"/>
  <c r="H45" i="8"/>
  <c r="H69" i="8"/>
  <c r="H36" i="8"/>
  <c r="H61" i="8"/>
  <c r="H26" i="8"/>
  <c r="H37" i="8"/>
  <c r="H86" i="8"/>
  <c r="H15" i="8"/>
  <c r="H33" i="8"/>
  <c r="H81" i="8"/>
  <c r="H35" i="8"/>
  <c r="H25" i="8"/>
  <c r="H30" i="8"/>
  <c r="H5" i="8"/>
  <c r="H91" i="8"/>
  <c r="H94" i="8"/>
  <c r="H87" i="8"/>
  <c r="H44" i="8"/>
  <c r="H24" i="8"/>
  <c r="H59" i="8"/>
  <c r="H103" i="8"/>
  <c r="H19" i="8"/>
  <c r="C15" i="3"/>
  <c r="K41" i="7"/>
  <c r="E15" i="3" s="1"/>
  <c r="H85" i="8"/>
  <c r="H7" i="8"/>
  <c r="H104" i="8"/>
  <c r="H34" i="8"/>
  <c r="H50" i="8"/>
  <c r="H43" i="8"/>
  <c r="H22" i="8"/>
  <c r="H21" i="8"/>
  <c r="H31" i="8"/>
  <c r="Q33" i="7"/>
  <c r="E12" i="3" s="1"/>
  <c r="C12" i="3"/>
  <c r="H42" i="8"/>
  <c r="H63" i="8"/>
  <c r="H73" i="8"/>
  <c r="H54" i="8"/>
  <c r="H62" i="8"/>
  <c r="H74" i="8"/>
  <c r="H82" i="8"/>
  <c r="H12" i="8"/>
  <c r="H29" i="8"/>
  <c r="C5" i="3"/>
  <c r="Q41" i="7"/>
  <c r="E5" i="3" s="1"/>
  <c r="H41" i="8"/>
  <c r="H57" i="8"/>
  <c r="H76" i="8"/>
  <c r="C21" i="3"/>
  <c r="K33" i="7"/>
  <c r="E21" i="3" s="1"/>
  <c r="H100" i="8"/>
  <c r="H101" i="8"/>
  <c r="H72" i="8"/>
  <c r="H77" i="8"/>
  <c r="H90" i="8"/>
  <c r="H51" i="8"/>
  <c r="H83" i="8"/>
  <c r="G110" i="8"/>
  <c r="H80" i="8"/>
  <c r="H70" i="8"/>
  <c r="H105" i="8"/>
  <c r="H92" i="8"/>
  <c r="F7" i="3" l="1"/>
  <c r="F15" i="3"/>
  <c r="F5" i="3"/>
  <c r="F20" i="3"/>
  <c r="F9" i="3"/>
  <c r="F11" i="3"/>
  <c r="F13" i="3"/>
  <c r="F6" i="3"/>
  <c r="F19" i="3"/>
  <c r="F8" i="3"/>
  <c r="F16" i="3"/>
  <c r="F17" i="3"/>
  <c r="F14" i="3"/>
  <c r="F21" i="3"/>
  <c r="F23" i="3"/>
  <c r="F22" i="3"/>
  <c r="F10" i="3"/>
  <c r="F18" i="3"/>
  <c r="F12" i="3"/>
</calcChain>
</file>

<file path=xl/sharedStrings.xml><?xml version="1.0" encoding="utf-8"?>
<sst xmlns="http://schemas.openxmlformats.org/spreadsheetml/2006/main" count="476" uniqueCount="216">
  <si>
    <t>School</t>
  </si>
  <si>
    <t>TEAM</t>
  </si>
  <si>
    <t>TOTAL</t>
  </si>
  <si>
    <t>GRAPEVINE</t>
  </si>
  <si>
    <t>HOLE</t>
    <phoneticPr fontId="17"/>
  </si>
  <si>
    <t>TEAM</t>
    <phoneticPr fontId="17"/>
  </si>
  <si>
    <t>1A</t>
    <phoneticPr fontId="17"/>
  </si>
  <si>
    <t>1B</t>
    <phoneticPr fontId="17"/>
  </si>
  <si>
    <t>18A</t>
    <phoneticPr fontId="17"/>
  </si>
  <si>
    <t>18B</t>
    <phoneticPr fontId="17"/>
  </si>
  <si>
    <t>17A</t>
    <phoneticPr fontId="17"/>
  </si>
  <si>
    <t>17B</t>
    <phoneticPr fontId="17"/>
  </si>
  <si>
    <t>Rank</t>
  </si>
  <si>
    <t>ALLEN</t>
  </si>
  <si>
    <t>PERMIAN</t>
  </si>
  <si>
    <t>Joshua</t>
  </si>
  <si>
    <t>SMITH</t>
  </si>
  <si>
    <t>Mathew</t>
  </si>
  <si>
    <t>Jacob</t>
  </si>
  <si>
    <t>Anthony</t>
  </si>
  <si>
    <t>TEAM RESULTS</t>
  </si>
  <si>
    <t>CASTILLO</t>
  </si>
  <si>
    <t>CHAIRUANGDEJ</t>
  </si>
  <si>
    <t>PIGFORD</t>
  </si>
  <si>
    <t>ZANG</t>
  </si>
  <si>
    <t>EAGLES</t>
  </si>
  <si>
    <t>FIELD AVERAGE</t>
  </si>
  <si>
    <t>OUT</t>
  </si>
  <si>
    <t>IN</t>
  </si>
  <si>
    <t xml:space="preserve">PAR </t>
  </si>
  <si>
    <t xml:space="preserve"> </t>
  </si>
  <si>
    <t>Eagle or Better</t>
  </si>
  <si>
    <t>Birdie</t>
  </si>
  <si>
    <t>Par</t>
  </si>
  <si>
    <t>Bogey</t>
  </si>
  <si>
    <t>Double Bogey</t>
  </si>
  <si>
    <t>Triple or Worse</t>
  </si>
  <si>
    <t>TOT</t>
  </si>
  <si>
    <t>Total</t>
  </si>
  <si>
    <t>Eagle</t>
  </si>
  <si>
    <t xml:space="preserve">Birdie </t>
  </si>
  <si>
    <t>Double</t>
  </si>
  <si>
    <t>Triple or Other</t>
  </si>
  <si>
    <t>Round 2</t>
  </si>
  <si>
    <t>Round 3</t>
  </si>
  <si>
    <t>Heart of Texas Invitational</t>
  </si>
  <si>
    <t>Player Name</t>
  </si>
  <si>
    <t>RANK</t>
  </si>
  <si>
    <t>RD. 1</t>
  </si>
  <si>
    <t>RD. 2</t>
  </si>
  <si>
    <t>RD. 3</t>
  </si>
  <si>
    <t>Round 3 Averages</t>
  </si>
  <si>
    <t>Round 2 Averages</t>
  </si>
  <si>
    <t>Round 1 Averages</t>
  </si>
  <si>
    <t>Day 1 Averages</t>
  </si>
  <si>
    <t>PAR - LAKES</t>
  </si>
  <si>
    <t>PAR - LINKS</t>
  </si>
  <si>
    <t>Round 1</t>
  </si>
  <si>
    <t>RD 1</t>
  </si>
  <si>
    <t>RD 2</t>
  </si>
  <si>
    <t>RD 3</t>
  </si>
  <si>
    <t>BYRON NELSON</t>
  </si>
  <si>
    <t>COPPELL</t>
  </si>
  <si>
    <t>HIGHLAND PARK</t>
  </si>
  <si>
    <t>KELLER</t>
  </si>
  <si>
    <t>LAKE DALLAS</t>
  </si>
  <si>
    <t>JOHNSON</t>
  </si>
  <si>
    <t>REAGAN</t>
  </si>
  <si>
    <t>WOODLANDS</t>
  </si>
  <si>
    <t>ALLEN BLUE</t>
  </si>
  <si>
    <t xml:space="preserve">Christian </t>
  </si>
  <si>
    <t xml:space="preserve">SOUTHLAKE </t>
  </si>
  <si>
    <t>ANDREWS</t>
  </si>
  <si>
    <t>Heart of Texas Invitational                                                                                                                                                                            Individual Results</t>
  </si>
  <si>
    <t>Heart of Texas Invitational                                                                                   Day 2 Pairings</t>
  </si>
  <si>
    <t>CENTRAL</t>
  </si>
  <si>
    <t>16A</t>
  </si>
  <si>
    <t>16B</t>
  </si>
  <si>
    <t>15A</t>
  </si>
  <si>
    <t>15B</t>
  </si>
  <si>
    <t>14A</t>
  </si>
  <si>
    <t>14B</t>
  </si>
  <si>
    <t>13A</t>
  </si>
  <si>
    <t>13B</t>
  </si>
  <si>
    <t>12A</t>
  </si>
  <si>
    <t>12B</t>
  </si>
  <si>
    <t>11A</t>
  </si>
  <si>
    <t>11B</t>
  </si>
  <si>
    <t>10A</t>
  </si>
  <si>
    <t>10B</t>
  </si>
  <si>
    <t>9A</t>
  </si>
  <si>
    <t>9B</t>
  </si>
  <si>
    <t>8A</t>
  </si>
  <si>
    <t>8B</t>
  </si>
  <si>
    <t>7A</t>
  </si>
  <si>
    <t>7B</t>
  </si>
  <si>
    <t>6A</t>
  </si>
  <si>
    <t>6B</t>
  </si>
  <si>
    <t>5A</t>
  </si>
  <si>
    <t>5B</t>
  </si>
  <si>
    <t>4A</t>
  </si>
  <si>
    <t>4B</t>
  </si>
  <si>
    <t>3A</t>
  </si>
  <si>
    <t>3B</t>
  </si>
  <si>
    <t>2A</t>
  </si>
  <si>
    <t>NORTHWEST</t>
  </si>
  <si>
    <t>ALAMO HEIGHTS</t>
  </si>
  <si>
    <t>MEDALIST</t>
  </si>
  <si>
    <t xml:space="preserve"> M. HERITAGE</t>
  </si>
  <si>
    <t>MIDLOTHIAN</t>
  </si>
  <si>
    <t>MEDALISTS</t>
  </si>
  <si>
    <t>SKYLER STRUBE</t>
  </si>
  <si>
    <t>BRYNLEE DYAS</t>
  </si>
  <si>
    <t>ALLY ORTIZ</t>
  </si>
  <si>
    <t>ALYSSA GERHARDT</t>
  </si>
  <si>
    <t>JORDYN HALL</t>
  </si>
  <si>
    <t>REBECCA CANTU (MARTIN)</t>
  </si>
  <si>
    <t>TRINITY KING (MARTIN)</t>
  </si>
  <si>
    <t>CINDEY XIAO  (C. HERITAGE)</t>
  </si>
  <si>
    <t>RACHEL HICKS  (C. HERITAGE)</t>
  </si>
  <si>
    <t>HALLIE ANDERSON (MARTIN)</t>
  </si>
  <si>
    <t>GABRIELLA TOMANKA</t>
  </si>
  <si>
    <t>ANNA TAKAHASHI</t>
  </si>
  <si>
    <t>LAUREN CHASCZEWSKI</t>
  </si>
  <si>
    <t>JILLIAN COREY</t>
  </si>
  <si>
    <t>ABBY TANNER</t>
  </si>
  <si>
    <t>KARINA BENAVIDES</t>
  </si>
  <si>
    <t>AVERY BLAKE</t>
  </si>
  <si>
    <t>AVA BRUNER</t>
  </si>
  <si>
    <t>CHEYENNE SOWDA</t>
  </si>
  <si>
    <t>KIERSTEN BRYANT</t>
  </si>
  <si>
    <t>JORDYN WRAY</t>
  </si>
  <si>
    <t>STEVIE ALBRIGHT</t>
  </si>
  <si>
    <t>KALYN OTTEN</t>
  </si>
  <si>
    <t>CHRISTINA TRUJILLO</t>
  </si>
  <si>
    <t>CHATHAM BETZ</t>
  </si>
  <si>
    <t>BROOKE BIANCALANA</t>
  </si>
  <si>
    <t>JAYLEN BETZ</t>
  </si>
  <si>
    <t>AIDAN RICHMOND</t>
  </si>
  <si>
    <t>GWEN TAPIA</t>
  </si>
  <si>
    <t>MACKENZIE MOORE</t>
  </si>
  <si>
    <t>HUNTER GILLIS</t>
  </si>
  <si>
    <t>JILLIAN BROWN</t>
  </si>
  <si>
    <t>ESTELLE SEON</t>
  </si>
  <si>
    <t>KATE LAIRD</t>
  </si>
  <si>
    <t>SAMANTHA FRIDAY</t>
  </si>
  <si>
    <t>CAROLINA KYSIAK</t>
  </si>
  <si>
    <t>ANASTASIA WHITE</t>
  </si>
  <si>
    <t>ALLISON STRONG</t>
  </si>
  <si>
    <t>CAROLINE PUIG</t>
  </si>
  <si>
    <t>KATIE GREEN</t>
  </si>
  <si>
    <t>KIM VOLLMER</t>
  </si>
  <si>
    <t>ANNA GRACE MAKO</t>
  </si>
  <si>
    <t>CATHLEEN MARSHALL</t>
  </si>
  <si>
    <t>JACKLYN GONZALEZ</t>
  </si>
  <si>
    <t>JORDAN SALISBURY</t>
  </si>
  <si>
    <t>AYSIS AZARCON (TIMBERVIEW)</t>
  </si>
  <si>
    <t>ASHLEY DAVIS</t>
  </si>
  <si>
    <t>JACEE FIELDS</t>
  </si>
  <si>
    <t>MADISON DAVIS</t>
  </si>
  <si>
    <t>AVREE FIELDS</t>
  </si>
  <si>
    <t>MACIE GAITHER</t>
  </si>
  <si>
    <t>KELLY DUNN</t>
  </si>
  <si>
    <t>TIFFANY CAO</t>
  </si>
  <si>
    <t>KYLIE CAMPBELL</t>
  </si>
  <si>
    <t>JESSICA SMITH</t>
  </si>
  <si>
    <t>CHELSEA ROMAS</t>
  </si>
  <si>
    <t>MIA GABORIAU</t>
  </si>
  <si>
    <t>LAUREN RIOS</t>
  </si>
  <si>
    <t>MIYOKO TAN</t>
  </si>
  <si>
    <t>REGAN KENNEDY</t>
  </si>
  <si>
    <t>MiIDLOTHIAN HERITAGE</t>
  </si>
  <si>
    <t>STEPHANIE LEE</t>
  </si>
  <si>
    <t>MICHELLE ZHOU</t>
  </si>
  <si>
    <t>ASHTON BEGLEY</t>
  </si>
  <si>
    <t>KAREN LEE</t>
  </si>
  <si>
    <t>SARAH STONE</t>
  </si>
  <si>
    <t>MAKAYLA TYRRELL (SLC)</t>
  </si>
  <si>
    <t>EMMA COSTA (SLC)</t>
  </si>
  <si>
    <t>RYANN HONEA</t>
  </si>
  <si>
    <t>EMILY CORONADO</t>
  </si>
  <si>
    <t>PAIGE HARRIS</t>
  </si>
  <si>
    <t>KAYLEAH CASTILLO</t>
  </si>
  <si>
    <t>MORIAH GONZALES</t>
  </si>
  <si>
    <t>ADRIANNA HERNANDEZ</t>
  </si>
  <si>
    <t>MARINA SOLIS</t>
  </si>
  <si>
    <t>ANGELA AGUIRRE</t>
  </si>
  <si>
    <t>JOCELYN DOMINGUEZ</t>
  </si>
  <si>
    <t>KYNDAL WARD</t>
  </si>
  <si>
    <t>AN TRAN SHELMIRE</t>
  </si>
  <si>
    <t>SOPHIE BIEDIGER</t>
  </si>
  <si>
    <t>NIKITA NAIR</t>
  </si>
  <si>
    <t>JULIA CARY</t>
  </si>
  <si>
    <t>KIKI CULPEPPER</t>
  </si>
  <si>
    <t>ALLEN WHITE</t>
  </si>
  <si>
    <t>MADDY GOMEZ</t>
  </si>
  <si>
    <t>ANGELA INOCIAN</t>
  </si>
  <si>
    <t>SIDNEY STRAMEL</t>
  </si>
  <si>
    <t>ANIKA TREHAN</t>
  </si>
  <si>
    <t>LAUREN NGUYENPHU</t>
  </si>
  <si>
    <t>HEMIN LIM</t>
  </si>
  <si>
    <t>DANIELLE DIMAFELIX</t>
  </si>
  <si>
    <t>AVANI PUTCHA</t>
  </si>
  <si>
    <t>FABILOA CORTES-ORTIZ</t>
  </si>
  <si>
    <t>CALLE ROBERTSON</t>
  </si>
  <si>
    <t>MICHELLE BECKER</t>
  </si>
  <si>
    <t>KINSEY RAY</t>
  </si>
  <si>
    <t>KAYLEE CRUZ</t>
  </si>
  <si>
    <t>SYDNEY SIMS</t>
  </si>
  <si>
    <t>LAUREN ALFARO</t>
  </si>
  <si>
    <t>KATE ADELMANN</t>
  </si>
  <si>
    <t>MADDIE SANDERS</t>
  </si>
  <si>
    <t>LEXI KENNEDY</t>
  </si>
  <si>
    <t>KODI NOLEN</t>
  </si>
  <si>
    <t>HANNAH BEVERS</t>
  </si>
  <si>
    <t>TRINITY CONRAD (M. HERITAGE)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</si>
</sst>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Baskerville Old Face"/>
      <family val="1"/>
    </font>
    <font>
      <sz val="12"/>
      <name val="Baskerville Old Face"/>
      <family val="1"/>
    </font>
    <font>
      <u/>
      <sz val="12"/>
      <color indexed="12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2"/>
      <name val="Baskerville Old Face"/>
      <family val="1"/>
    </font>
    <font>
      <b/>
      <sz val="26"/>
      <name val="Baskerville Old Face"/>
      <family val="1"/>
    </font>
    <font>
      <b/>
      <sz val="18"/>
      <name val="Baskerville Old Face"/>
      <family val="1"/>
    </font>
    <font>
      <sz val="6"/>
      <name val="ＭＳ Ｐゴシック"/>
      <family val="3"/>
      <charset val="128"/>
    </font>
    <font>
      <b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72"/>
      <name val="Bauhaus 93"/>
      <family val="5"/>
    </font>
    <font>
      <sz val="24"/>
      <name val="Bauhaus 93"/>
      <family val="5"/>
    </font>
    <font>
      <b/>
      <sz val="72"/>
      <name val="Broadway"/>
      <family val="5"/>
    </font>
    <font>
      <b/>
      <sz val="8"/>
      <name val="Arial"/>
      <family val="2"/>
    </font>
    <font>
      <i/>
      <sz val="18"/>
      <name val="Arial"/>
      <family val="2"/>
    </font>
    <font>
      <i/>
      <sz val="12"/>
      <name val="Arial"/>
      <family val="2"/>
    </font>
    <font>
      <sz val="12"/>
      <color rgb="FF00B050"/>
      <name val="Arial"/>
      <family val="2"/>
    </font>
    <font>
      <b/>
      <sz val="18"/>
      <color rgb="FF00B050"/>
      <name val="Baskerville Old Face"/>
      <family val="1"/>
    </font>
    <font>
      <b/>
      <sz val="18"/>
      <color rgb="FF0000CC"/>
      <name val="Baskerville Old Face"/>
      <family val="1"/>
    </font>
    <font>
      <b/>
      <sz val="18"/>
      <color rgb="FFFF0000"/>
      <name val="Baskerville Old Face"/>
      <family val="1"/>
    </font>
    <font>
      <b/>
      <sz val="18"/>
      <color theme="0" tint="-0.14999847407452621"/>
      <name val="Baskerville Old Face"/>
      <family val="1"/>
    </font>
    <font>
      <sz val="72"/>
      <color rgb="FFFF0000"/>
      <name val="Broadway"/>
      <family val="5"/>
    </font>
    <font>
      <sz val="72"/>
      <color rgb="FFFF0000"/>
      <name val="Arial"/>
      <family val="2"/>
    </font>
    <font>
      <b/>
      <sz val="18"/>
      <color theme="0"/>
      <name val="Baskerville Old Face"/>
      <family val="1"/>
    </font>
    <font>
      <b/>
      <sz val="18"/>
      <color rgb="FFFFC000"/>
      <name val="Baskerville Old Face"/>
      <family val="1"/>
    </font>
    <font>
      <b/>
      <sz val="18"/>
      <color rgb="FFFF6600"/>
      <name val="Baskerville Old Face"/>
      <family val="1"/>
    </font>
    <font>
      <b/>
      <sz val="18"/>
      <color rgb="FFFFFF00"/>
      <name val="Baskerville Old Face"/>
      <family val="1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FB117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6" fillId="0" borderId="0" xfId="0" applyFont="1"/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/>
    <xf numFmtId="0" fontId="12" fillId="0" borderId="0" xfId="0" applyFont="1" applyAlignment="1">
      <alignment horizontal="center"/>
    </xf>
    <xf numFmtId="0" fontId="10" fillId="0" borderId="0" xfId="0" applyFont="1"/>
    <xf numFmtId="0" fontId="0" fillId="0" borderId="2" xfId="0" applyBorder="1"/>
    <xf numFmtId="0" fontId="4" fillId="0" borderId="0" xfId="0" applyFont="1" applyBorder="1" applyAlignment="1">
      <alignment shrinkToFit="1"/>
    </xf>
    <xf numFmtId="0" fontId="10" fillId="0" borderId="0" xfId="0" applyFont="1" applyBorder="1"/>
    <xf numFmtId="0" fontId="4" fillId="0" borderId="0" xfId="0" applyFont="1" applyFill="1" applyBorder="1"/>
    <xf numFmtId="0" fontId="6" fillId="0" borderId="0" xfId="0" applyFont="1" applyBorder="1"/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2" fillId="4" borderId="0" xfId="0" applyFont="1" applyFill="1" applyAlignment="1">
      <alignment horizontal="center"/>
    </xf>
    <xf numFmtId="0" fontId="0" fillId="0" borderId="0" xfId="0" applyFont="1"/>
    <xf numFmtId="0" fontId="27" fillId="5" borderId="0" xfId="0" applyFont="1" applyFill="1"/>
    <xf numFmtId="0" fontId="10" fillId="0" borderId="0" xfId="0" applyFont="1" applyFill="1" applyAlignment="1">
      <alignment horizontal="center"/>
    </xf>
    <xf numFmtId="0" fontId="10" fillId="4" borderId="0" xfId="0" applyFont="1" applyFill="1"/>
    <xf numFmtId="2" fontId="24" fillId="4" borderId="0" xfId="0" applyNumberFormat="1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28" fillId="7" borderId="11" xfId="0" applyFont="1" applyFill="1" applyBorder="1" applyAlignment="1">
      <alignment horizontal="center" shrinkToFit="1"/>
    </xf>
    <xf numFmtId="0" fontId="29" fillId="3" borderId="11" xfId="0" applyFont="1" applyFill="1" applyBorder="1" applyAlignment="1">
      <alignment horizontal="center" shrinkToFit="1"/>
    </xf>
    <xf numFmtId="0" fontId="16" fillId="6" borderId="6" xfId="0" applyFont="1" applyFill="1" applyBorder="1" applyAlignment="1">
      <alignment horizontal="center" shrinkToFit="1"/>
    </xf>
    <xf numFmtId="0" fontId="30" fillId="8" borderId="11" xfId="0" applyFont="1" applyFill="1" applyBorder="1" applyAlignment="1">
      <alignment horizontal="center" shrinkToFit="1"/>
    </xf>
    <xf numFmtId="0" fontId="16" fillId="9" borderId="11" xfId="0" applyFont="1" applyFill="1" applyBorder="1" applyAlignment="1">
      <alignment horizontal="center" shrinkToFit="1"/>
    </xf>
    <xf numFmtId="0" fontId="16" fillId="2" borderId="11" xfId="0" applyFont="1" applyFill="1" applyBorder="1" applyAlignment="1">
      <alignment horizontal="center" shrinkToFit="1"/>
    </xf>
    <xf numFmtId="0" fontId="31" fillId="10" borderId="11" xfId="0" applyFont="1" applyFill="1" applyBorder="1" applyAlignment="1">
      <alignment horizontal="center" shrinkToFit="1"/>
    </xf>
    <xf numFmtId="0" fontId="0" fillId="11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12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7" fillId="0" borderId="1" xfId="1" applyFont="1" applyBorder="1" applyAlignment="1" applyProtection="1"/>
    <xf numFmtId="0" fontId="7" fillId="11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0" fillId="0" borderId="0" xfId="0" applyProtection="1"/>
    <xf numFmtId="0" fontId="7" fillId="12" borderId="1" xfId="0" applyFont="1" applyFill="1" applyBorder="1" applyAlignment="1" applyProtection="1">
      <alignment horizontal="center"/>
    </xf>
    <xf numFmtId="0" fontId="0" fillId="13" borderId="1" xfId="0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0" fontId="7" fillId="0" borderId="0" xfId="0" applyFont="1" applyProtection="1"/>
    <xf numFmtId="0" fontId="0" fillId="0" borderId="0" xfId="0" applyFill="1" applyProtection="1"/>
    <xf numFmtId="1" fontId="0" fillId="11" borderId="1" xfId="0" applyNumberFormat="1" applyFill="1" applyBorder="1" applyAlignment="1" applyProtection="1">
      <alignment horizontal="center"/>
    </xf>
    <xf numFmtId="164" fontId="7" fillId="12" borderId="12" xfId="0" applyNumberFormat="1" applyFont="1" applyFill="1" applyBorder="1" applyAlignment="1" applyProtection="1">
      <alignment horizontal="center"/>
    </xf>
    <xf numFmtId="164" fontId="0" fillId="13" borderId="12" xfId="0" applyNumberFormat="1" applyFill="1" applyBorder="1" applyAlignment="1" applyProtection="1">
      <alignment horizontal="center"/>
    </xf>
    <xf numFmtId="164" fontId="0" fillId="14" borderId="12" xfId="0" applyNumberFormat="1" applyFill="1" applyBorder="1" applyAlignment="1" applyProtection="1">
      <alignment horizontal="center"/>
    </xf>
    <xf numFmtId="164" fontId="0" fillId="11" borderId="1" xfId="0" applyNumberFormat="1" applyFill="1" applyBorder="1" applyAlignment="1" applyProtection="1">
      <alignment horizontal="center"/>
    </xf>
    <xf numFmtId="164" fontId="0" fillId="13" borderId="1" xfId="0" applyNumberFormat="1" applyFill="1" applyBorder="1" applyAlignment="1" applyProtection="1">
      <alignment horizontal="center"/>
    </xf>
    <xf numFmtId="164" fontId="0" fillId="14" borderId="1" xfId="0" applyNumberFormat="1" applyFill="1" applyBorder="1" applyAlignment="1" applyProtection="1">
      <alignment horizontal="center"/>
    </xf>
    <xf numFmtId="164" fontId="0" fillId="12" borderId="12" xfId="0" applyNumberForma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1" applyFont="1" applyBorder="1" applyAlignment="1" applyProtection="1">
      <alignment horizontal="center" textRotation="90"/>
    </xf>
    <xf numFmtId="0" fontId="7" fillId="15" borderId="1" xfId="1" applyFont="1" applyFill="1" applyBorder="1" applyAlignment="1" applyProtection="1"/>
    <xf numFmtId="0" fontId="7" fillId="0" borderId="0" xfId="1" applyFont="1" applyBorder="1" applyAlignment="1" applyProtection="1"/>
    <xf numFmtId="1" fontId="7" fillId="15" borderId="1" xfId="1" applyNumberFormat="1" applyFont="1" applyFill="1" applyBorder="1" applyAlignment="1" applyProtection="1">
      <alignment horizontal="center"/>
    </xf>
    <xf numFmtId="0" fontId="0" fillId="0" borderId="0" xfId="0" applyAlignment="1"/>
    <xf numFmtId="0" fontId="7" fillId="0" borderId="13" xfId="1" applyFont="1" applyBorder="1" applyAlignment="1" applyProtection="1"/>
    <xf numFmtId="1" fontId="7" fillId="0" borderId="1" xfId="1" applyNumberFormat="1" applyFont="1" applyBorder="1" applyAlignment="1" applyProtection="1">
      <alignment horizontal="center"/>
    </xf>
    <xf numFmtId="0" fontId="7" fillId="0" borderId="1" xfId="1" applyFont="1" applyBorder="1" applyAlignment="1" applyProtection="1">
      <alignment horizontal="center"/>
    </xf>
    <xf numFmtId="0" fontId="7" fillId="0" borderId="0" xfId="0" applyFont="1" applyBorder="1"/>
    <xf numFmtId="0" fontId="7" fillId="15" borderId="1" xfId="0" applyFont="1" applyFill="1" applyBorder="1"/>
    <xf numFmtId="0" fontId="7" fillId="0" borderId="13" xfId="0" applyFont="1" applyBorder="1"/>
    <xf numFmtId="0" fontId="14" fillId="4" borderId="7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1" xfId="1" applyFont="1" applyBorder="1" applyAlignment="1" applyProtection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0" fillId="0" borderId="1" xfId="0" applyFont="1" applyBorder="1"/>
    <xf numFmtId="0" fontId="0" fillId="0" borderId="0" xfId="0" applyFont="1" applyAlignment="1" applyProtection="1">
      <alignment horizontal="center"/>
    </xf>
    <xf numFmtId="164" fontId="7" fillId="12" borderId="1" xfId="0" applyNumberFormat="1" applyFont="1" applyFill="1" applyBorder="1" applyAlignment="1" applyProtection="1">
      <alignment horizontal="center"/>
    </xf>
    <xf numFmtId="1" fontId="0" fillId="5" borderId="1" xfId="0" applyNumberFormat="1" applyFill="1" applyBorder="1" applyAlignment="1" applyProtection="1">
      <alignment horizontal="center"/>
    </xf>
    <xf numFmtId="164" fontId="0" fillId="5" borderId="1" xfId="0" applyNumberFormat="1" applyFill="1" applyBorder="1" applyAlignment="1" applyProtection="1">
      <alignment horizontal="center"/>
    </xf>
    <xf numFmtId="1" fontId="7" fillId="13" borderId="1" xfId="1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17" borderId="11" xfId="0" applyFont="1" applyFill="1" applyBorder="1" applyAlignment="1">
      <alignment horizontal="center" shrinkToFit="1"/>
    </xf>
    <xf numFmtId="0" fontId="34" fillId="7" borderId="11" xfId="0" applyFont="1" applyFill="1" applyBorder="1" applyAlignment="1">
      <alignment horizontal="center" shrinkToFit="1"/>
    </xf>
    <xf numFmtId="0" fontId="30" fillId="9" borderId="11" xfId="0" applyFont="1" applyFill="1" applyBorder="1" applyAlignment="1">
      <alignment horizontal="center" shrinkToFit="1"/>
    </xf>
    <xf numFmtId="0" fontId="35" fillId="8" borderId="11" xfId="0" applyFont="1" applyFill="1" applyBorder="1" applyAlignment="1">
      <alignment horizontal="center" shrinkToFit="1"/>
    </xf>
    <xf numFmtId="0" fontId="35" fillId="8" borderId="6" xfId="0" applyFont="1" applyFill="1" applyBorder="1" applyAlignment="1">
      <alignment horizontal="center" shrinkToFit="1"/>
    </xf>
    <xf numFmtId="0" fontId="34" fillId="17" borderId="6" xfId="0" applyFont="1" applyFill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0" fillId="0" borderId="24" xfId="0" applyBorder="1"/>
    <xf numFmtId="0" fontId="0" fillId="0" borderId="24" xfId="0" applyFont="1" applyBorder="1"/>
    <xf numFmtId="0" fontId="13" fillId="0" borderId="0" xfId="0" applyFont="1" applyAlignment="1">
      <alignment horizontal="center"/>
    </xf>
    <xf numFmtId="0" fontId="16" fillId="4" borderId="11" xfId="0" applyFont="1" applyFill="1" applyBorder="1" applyAlignment="1">
      <alignment horizontal="center" shrinkToFit="1"/>
    </xf>
    <xf numFmtId="0" fontId="36" fillId="18" borderId="6" xfId="0" applyFont="1" applyFill="1" applyBorder="1" applyAlignment="1">
      <alignment horizontal="center" shrinkToFit="1"/>
    </xf>
    <xf numFmtId="0" fontId="15" fillId="4" borderId="8" xfId="0" applyFont="1" applyFill="1" applyBorder="1" applyAlignment="1" applyProtection="1">
      <alignment horizontal="center"/>
    </xf>
    <xf numFmtId="0" fontId="14" fillId="4" borderId="7" xfId="0" applyFont="1" applyFill="1" applyBorder="1" applyAlignment="1" applyProtection="1">
      <alignment horizontal="center"/>
    </xf>
    <xf numFmtId="0" fontId="25" fillId="0" borderId="0" xfId="0" applyFont="1" applyAlignment="1">
      <alignment horizontal="center"/>
    </xf>
    <xf numFmtId="0" fontId="30" fillId="19" borderId="11" xfId="0" applyFont="1" applyFill="1" applyBorder="1" applyAlignment="1">
      <alignment horizontal="center" shrinkToFit="1"/>
    </xf>
    <xf numFmtId="0" fontId="37" fillId="19" borderId="11" xfId="0" applyFont="1" applyFill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16" fillId="16" borderId="6" xfId="0" applyFont="1" applyFill="1" applyBorder="1" applyAlignment="1">
      <alignment horizontal="center" shrinkToFit="1"/>
    </xf>
    <xf numFmtId="0" fontId="16" fillId="20" borderId="11" xfId="0" applyFont="1" applyFill="1" applyBorder="1" applyAlignment="1">
      <alignment horizontal="center" shrinkToFit="1"/>
    </xf>
    <xf numFmtId="0" fontId="34" fillId="8" borderId="11" xfId="0" applyFont="1" applyFill="1" applyBorder="1" applyAlignment="1">
      <alignment horizontal="center" shrinkToFit="1"/>
    </xf>
    <xf numFmtId="0" fontId="0" fillId="5" borderId="0" xfId="0" applyFill="1" applyAlignment="1" applyProtection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0" xfId="0" applyFill="1" applyProtection="1"/>
    <xf numFmtId="0" fontId="7" fillId="5" borderId="0" xfId="0" applyFont="1" applyFill="1" applyAlignment="1" applyProtection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4" xfId="0" applyFont="1" applyBorder="1" applyAlignment="1">
      <alignment horizontal="center"/>
    </xf>
    <xf numFmtId="0" fontId="23" fillId="5" borderId="0" xfId="0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/>
    </xf>
    <xf numFmtId="0" fontId="32" fillId="8" borderId="17" xfId="0" applyFont="1" applyFill="1" applyBorder="1" applyAlignment="1">
      <alignment horizontal="center" vertical="center" shrinkToFit="1"/>
    </xf>
    <xf numFmtId="0" fontId="33" fillId="8" borderId="18" xfId="0" applyFont="1" applyFill="1" applyBorder="1" applyAlignment="1">
      <alignment horizontal="center" vertical="center" shrinkToFit="1"/>
    </xf>
    <xf numFmtId="0" fontId="33" fillId="8" borderId="19" xfId="0" applyFont="1" applyFill="1" applyBorder="1" applyAlignment="1">
      <alignment horizontal="center" vertical="center" shrinkToFit="1"/>
    </xf>
    <xf numFmtId="0" fontId="33" fillId="8" borderId="0" xfId="0" applyFont="1" applyFill="1" applyBorder="1" applyAlignment="1">
      <alignment horizontal="center" vertical="center" shrinkToFit="1"/>
    </xf>
    <xf numFmtId="0" fontId="33" fillId="8" borderId="20" xfId="0" applyFont="1" applyFill="1" applyBorder="1" applyAlignment="1">
      <alignment horizontal="center" vertical="center" shrinkToFit="1"/>
    </xf>
    <xf numFmtId="0" fontId="33" fillId="8" borderId="21" xfId="0" applyFont="1" applyFill="1" applyBorder="1" applyAlignment="1">
      <alignment horizontal="center" vertical="center" shrinkToFit="1"/>
    </xf>
    <xf numFmtId="0" fontId="21" fillId="0" borderId="17" xfId="0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shrinkToFit="1"/>
    </xf>
    <xf numFmtId="0" fontId="21" fillId="0" borderId="19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6600"/>
      <color rgb="FF0000CC"/>
      <color rgb="FF0FB1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7"/>
  <sheetViews>
    <sheetView topLeftCell="A33" zoomScale="125" zoomScaleNormal="85" workbookViewId="0">
      <selection activeCell="E50" sqref="E50"/>
    </sheetView>
  </sheetViews>
  <sheetFormatPr defaultColWidth="8.6640625" defaultRowHeight="15"/>
  <cols>
    <col min="1" max="1" width="30.6640625" bestFit="1" customWidth="1"/>
    <col min="2" max="4" width="4" style="19" bestFit="1" customWidth="1"/>
    <col min="5" max="5" width="9" style="19" bestFit="1" customWidth="1"/>
    <col min="6" max="6" width="2.6640625" customWidth="1"/>
    <col min="7" max="7" width="28.33203125" bestFit="1" customWidth="1"/>
    <col min="8" max="8" width="4" style="19" bestFit="1" customWidth="1"/>
    <col min="9" max="10" width="4" style="19" customWidth="1"/>
    <col min="11" max="11" width="9" style="19" bestFit="1" customWidth="1"/>
    <col min="12" max="12" width="2.6640625" customWidth="1"/>
    <col min="13" max="13" width="31.44140625" bestFit="1" customWidth="1"/>
    <col min="14" max="16" width="3.6640625" bestFit="1" customWidth="1"/>
    <col min="17" max="17" width="9" style="19" bestFit="1" customWidth="1"/>
  </cols>
  <sheetData>
    <row r="1" spans="1:17" s="11" customFormat="1" ht="33.75">
      <c r="A1" s="129" t="s">
        <v>106</v>
      </c>
      <c r="B1" s="126">
        <f>IF(COUNT(B2:B6)&gt;4,SUM(B2:B6)-MAX(B2:B6),IF(COUNT(B2:B6)=4,SUM(B2:B6),"NT"))</f>
        <v>315</v>
      </c>
      <c r="C1" s="126">
        <f>IF(COUNT(C2:C6)&gt;4,SUM(C2:C6)-MAX(C2:C6),IF(COUNT(C2:C6)=4,SUM(C2:C6),"NT"))</f>
        <v>326</v>
      </c>
      <c r="D1" s="126">
        <f>IF(COUNT(D2:D6)&gt;4,SUM(D2:D6)-MAX(D2:D6),IF(COUNT(D2:D6)=4,SUM(D2:D6),"NT"))</f>
        <v>336</v>
      </c>
      <c r="E1" s="125">
        <f>SUM(B1:D1)</f>
        <v>977</v>
      </c>
      <c r="G1" s="49" t="s">
        <v>69</v>
      </c>
      <c r="H1" s="126">
        <f>IF(COUNT(H2:H6)&gt;4,SUM(H2:H6)-MAX(H2:H6),IF(COUNT(H2:H6)=4,SUM(H2:H6),"NT"))</f>
        <v>322</v>
      </c>
      <c r="I1" s="126">
        <f>IF(COUNT(I2:I6)&gt;4,SUM(I2:I6)-MAX(I2:I6),IF(COUNT(I2:I6)=4,SUM(I2:I6),"NT"))</f>
        <v>312</v>
      </c>
      <c r="J1" s="126">
        <f>IF(COUNT(J2:J6)&gt;4,SUM(J2:J6)-MAX(J2:J6),IF(COUNT(J2:J6)=4,SUM(J2:J6),"NT"))</f>
        <v>313</v>
      </c>
      <c r="K1" s="125">
        <f>SUM(H1:J1)</f>
        <v>947</v>
      </c>
      <c r="M1" s="133" t="s">
        <v>194</v>
      </c>
      <c r="N1" s="126">
        <f>IF(COUNT(N2:N6)&gt;4,SUM(N2:N6)-MAX(N2:N6),IF(COUNT(N2:N6)=4,SUM(N2:N6),"NT"))</f>
        <v>353</v>
      </c>
      <c r="O1" s="126">
        <f>IF(COUNT(O2:O6)&gt;4,SUM(O2:O6)-MAX(O2:O6),IF(COUNT(O2:O6)=4,SUM(O2:O6),"NT"))</f>
        <v>352</v>
      </c>
      <c r="P1" s="126">
        <f>IF(COUNT(P2:P6)&gt;4,SUM(P2:P6)-MAX(P2:P6),IF(COUNT(P2:P6)=4,SUM(P2:P6),"NT"))</f>
        <v>349</v>
      </c>
      <c r="Q1" s="125">
        <f>SUM(N1:P1)</f>
        <v>1054</v>
      </c>
    </row>
    <row r="2" spans="1:17" ht="15.75">
      <c r="A2" s="102" t="s">
        <v>151</v>
      </c>
      <c r="B2" s="92">
        <f>'Round 1 - Hole by Hole'!V5</f>
        <v>86</v>
      </c>
      <c r="C2" s="92">
        <f>'Round 2 - Hole by Hole'!V5</f>
        <v>80</v>
      </c>
      <c r="D2" s="93">
        <f>'Round 3 - Hole by Hole'!V5</f>
        <v>86</v>
      </c>
      <c r="E2" s="94">
        <f>SUM(B2:D2)</f>
        <v>252</v>
      </c>
      <c r="G2" s="102" t="s">
        <v>196</v>
      </c>
      <c r="H2" s="92">
        <f>'Round 1 - Hole by Hole'!V12</f>
        <v>79</v>
      </c>
      <c r="I2" s="92">
        <f>'Round 2 - Hole by Hole'!V12</f>
        <v>80</v>
      </c>
      <c r="J2" s="93">
        <f>'Round 3 - Hole by Hole'!V12</f>
        <v>78</v>
      </c>
      <c r="K2" s="94">
        <f>SUM(H2:J2)</f>
        <v>237</v>
      </c>
      <c r="M2" s="102" t="s">
        <v>200</v>
      </c>
      <c r="N2" s="92">
        <f>'Round 1 - Hole by Hole'!V19</f>
        <v>88</v>
      </c>
      <c r="O2" s="92">
        <f>'Round 2 - Hole by Hole'!V19</f>
        <v>93</v>
      </c>
      <c r="P2" s="93">
        <f>'Round 3 - Hole by Hole'!V19</f>
        <v>88</v>
      </c>
      <c r="Q2" s="94">
        <f>SUM(N2:P2)</f>
        <v>269</v>
      </c>
    </row>
    <row r="3" spans="1:17" ht="15.75">
      <c r="A3" s="102" t="s">
        <v>152</v>
      </c>
      <c r="B3" s="92">
        <f>'Round 1 - Hole by Hole'!V6</f>
        <v>80</v>
      </c>
      <c r="C3" s="92">
        <f>'Round 2 - Hole by Hole'!V6</f>
        <v>92</v>
      </c>
      <c r="D3" s="93">
        <f>'Round 3 - Hole by Hole'!V6</f>
        <v>87</v>
      </c>
      <c r="E3" s="94">
        <f t="shared" ref="E3:E6" si="0">SUM(B3:D3)</f>
        <v>259</v>
      </c>
      <c r="G3" s="102" t="s">
        <v>197</v>
      </c>
      <c r="H3" s="92">
        <f>'Round 1 - Hole by Hole'!V13</f>
        <v>82</v>
      </c>
      <c r="I3" s="92">
        <f>'Round 2 - Hole by Hole'!V13</f>
        <v>73</v>
      </c>
      <c r="J3" s="93">
        <f>'Round 3 - Hole by Hole'!V13</f>
        <v>73</v>
      </c>
      <c r="K3" s="94">
        <f t="shared" ref="K3:K6" si="1">SUM(H3:J3)</f>
        <v>228</v>
      </c>
      <c r="M3" s="102" t="s">
        <v>201</v>
      </c>
      <c r="N3" s="92">
        <f>'Round 1 - Hole by Hole'!V20</f>
        <v>83</v>
      </c>
      <c r="O3" s="92">
        <f>'Round 2 - Hole by Hole'!V20</f>
        <v>81</v>
      </c>
      <c r="P3" s="93">
        <f>'Round 3 - Hole by Hole'!V20</f>
        <v>81</v>
      </c>
      <c r="Q3" s="94">
        <f t="shared" ref="Q3:Q6" si="2">SUM(N3:P3)</f>
        <v>245</v>
      </c>
    </row>
    <row r="4" spans="1:17" ht="15.75">
      <c r="A4" s="102" t="s">
        <v>153</v>
      </c>
      <c r="B4" s="92">
        <f>'Round 1 - Hole by Hole'!V7</f>
        <v>90</v>
      </c>
      <c r="C4" s="92">
        <f>'Round 2 - Hole by Hole'!V7</f>
        <v>84</v>
      </c>
      <c r="D4" s="93">
        <f>'Round 3 - Hole by Hole'!V7</f>
        <v>88</v>
      </c>
      <c r="E4" s="94">
        <f t="shared" si="0"/>
        <v>262</v>
      </c>
      <c r="G4" s="102" t="s">
        <v>198</v>
      </c>
      <c r="H4" s="92">
        <f>'Round 1 - Hole by Hole'!V14</f>
        <v>84</v>
      </c>
      <c r="I4" s="92">
        <f>'Round 2 - Hole by Hole'!V14</f>
        <v>83</v>
      </c>
      <c r="J4" s="93">
        <f>'Round 3 - Hole by Hole'!V14</f>
        <v>82</v>
      </c>
      <c r="K4" s="94">
        <f t="shared" si="1"/>
        <v>249</v>
      </c>
      <c r="M4" s="102" t="s">
        <v>202</v>
      </c>
      <c r="N4" s="92">
        <f>'Round 1 - Hole by Hole'!V21</f>
        <v>97</v>
      </c>
      <c r="O4" s="92">
        <f>'Round 2 - Hole by Hole'!V21</f>
        <v>90</v>
      </c>
      <c r="P4" s="93">
        <f>'Round 3 - Hole by Hole'!V21</f>
        <v>91</v>
      </c>
      <c r="Q4" s="94">
        <f t="shared" si="2"/>
        <v>278</v>
      </c>
    </row>
    <row r="5" spans="1:17" ht="15.75">
      <c r="A5" s="102" t="s">
        <v>154</v>
      </c>
      <c r="B5" s="92">
        <f>'Round 1 - Hole by Hole'!V8</f>
        <v>74</v>
      </c>
      <c r="C5" s="92">
        <f>'Round 2 - Hole by Hole'!V8</f>
        <v>78</v>
      </c>
      <c r="D5" s="93">
        <f>'Round 3 - Hole by Hole'!V8</f>
        <v>79</v>
      </c>
      <c r="E5" s="94">
        <f t="shared" si="0"/>
        <v>231</v>
      </c>
      <c r="G5" s="102" t="s">
        <v>199</v>
      </c>
      <c r="H5" s="92">
        <f>'Round 1 - Hole by Hole'!V15</f>
        <v>77</v>
      </c>
      <c r="I5" s="92">
        <f>'Round 2 - Hole by Hole'!V15</f>
        <v>76</v>
      </c>
      <c r="J5" s="93">
        <f>'Round 3 - Hole by Hole'!V15</f>
        <v>80</v>
      </c>
      <c r="K5" s="94">
        <f t="shared" si="1"/>
        <v>233</v>
      </c>
      <c r="M5" s="102" t="s">
        <v>203</v>
      </c>
      <c r="N5" s="92">
        <f>'Round 1 - Hole by Hole'!V22</f>
        <v>91</v>
      </c>
      <c r="O5" s="92">
        <f>'Round 2 - Hole by Hole'!V22</f>
        <v>89</v>
      </c>
      <c r="P5" s="93">
        <f>'Round 3 - Hole by Hole'!V22</f>
        <v>92</v>
      </c>
      <c r="Q5" s="94">
        <f t="shared" si="2"/>
        <v>272</v>
      </c>
    </row>
    <row r="6" spans="1:17" ht="16.5" thickBot="1">
      <c r="A6" s="103" t="s">
        <v>155</v>
      </c>
      <c r="B6" s="95">
        <f>'Round 1 - Hole by Hole'!V9</f>
        <v>75</v>
      </c>
      <c r="C6" s="95">
        <f>'Round 2 - Hole by Hole'!V9</f>
        <v>84</v>
      </c>
      <c r="D6" s="95">
        <f>'Round 3 - Hole by Hole'!V9</f>
        <v>84</v>
      </c>
      <c r="E6" s="96">
        <f t="shared" si="0"/>
        <v>243</v>
      </c>
      <c r="G6" s="103" t="s">
        <v>195</v>
      </c>
      <c r="H6" s="95">
        <f>'Round 1 - Hole by Hole'!V16</f>
        <v>90</v>
      </c>
      <c r="I6" s="95">
        <f>'Round 2 - Hole by Hole'!V16</f>
        <v>85</v>
      </c>
      <c r="J6" s="95">
        <f>'Round 3 - Hole by Hole'!V16</f>
        <v>86</v>
      </c>
      <c r="K6" s="96">
        <f t="shared" si="1"/>
        <v>261</v>
      </c>
      <c r="M6" s="103" t="s">
        <v>204</v>
      </c>
      <c r="N6" s="95">
        <f>'Round 1 - Hole by Hole'!V23</f>
        <v>91</v>
      </c>
      <c r="O6" s="95">
        <f>'Round 2 - Hole by Hole'!V23</f>
        <v>92</v>
      </c>
      <c r="P6" s="95">
        <f>'Round 3 - Hole by Hole'!V23</f>
        <v>89</v>
      </c>
      <c r="Q6" s="96">
        <f t="shared" si="2"/>
        <v>272</v>
      </c>
    </row>
    <row r="8" spans="1:17" s="3" customFormat="1" ht="16.5" thickBot="1">
      <c r="A8" s="2"/>
      <c r="B8" s="97"/>
      <c r="C8" s="97"/>
      <c r="D8" s="97"/>
      <c r="E8" s="98"/>
      <c r="H8" s="97"/>
      <c r="I8" s="97"/>
      <c r="J8" s="97"/>
      <c r="K8" s="98"/>
      <c r="M8" s="2"/>
      <c r="O8" s="1"/>
      <c r="P8" s="1"/>
      <c r="Q8" s="97"/>
    </row>
    <row r="9" spans="1:17" s="11" customFormat="1" ht="33.75">
      <c r="A9" s="123" t="s">
        <v>72</v>
      </c>
      <c r="B9" s="126">
        <f>IF(COUNT(B10:B14)&gt;4,SUM(B10:B14)-MAX(B10:B14),IF(COUNT(B10:B14)=4,SUM(B10:B14),"NT"))</f>
        <v>338</v>
      </c>
      <c r="C9" s="126">
        <f>IF(COUNT(C10:C14)&gt;4,SUM(C10:C14)-MAX(C10:C14),IF(COUNT(C10:C14)=4,SUM(C10:C14),"NT"))</f>
        <v>333</v>
      </c>
      <c r="D9" s="126">
        <f>IF(COUNT(D10:D14)&gt;4,SUM(D10:D14)-MAX(D10:D14),IF(COUNT(D10:D14)=4,SUM(D10:D14),"NT"))</f>
        <v>342</v>
      </c>
      <c r="E9" s="125">
        <f>SUM(B9:D9)</f>
        <v>1013</v>
      </c>
      <c r="G9" s="50" t="s">
        <v>61</v>
      </c>
      <c r="H9" s="126">
        <f>IF(COUNT(H10:H14)&gt;4,SUM(H10:H14)-MAX(H10:H14),IF(COUNT(H10:H14)=4,SUM(H10:H14),"NT"))</f>
        <v>309</v>
      </c>
      <c r="I9" s="126">
        <f>IF(COUNT(I10:I14)&gt;4,SUM(I10:I14)-MAX(I10:I14),IF(COUNT(I10:I14)=4,SUM(I10:I14),"NT"))</f>
        <v>311</v>
      </c>
      <c r="J9" s="126">
        <f>IF(COUNT(J10:J14)&gt;4,SUM(J10:J14)-MAX(J10:J14),IF(COUNT(J10:J14)=4,SUM(J10:J14),"NT"))</f>
        <v>311</v>
      </c>
      <c r="K9" s="125">
        <f>SUM(H9:J9)</f>
        <v>931</v>
      </c>
      <c r="M9" s="124" t="s">
        <v>75</v>
      </c>
      <c r="N9" s="126">
        <f>IF(COUNT(N10:N14)&gt;4,SUM(N10:N14)-MAX(N10:N14),IF(COUNT(N10:N14)=4,SUM(N10:N14),"NT"))</f>
        <v>397</v>
      </c>
      <c r="O9" s="126">
        <f>IF(COUNT(O10:O14)&gt;4,SUM(O10:O14)-MAX(O10:O14),IF(COUNT(O10:O14)=4,SUM(O10:O14),"NT"))</f>
        <v>392</v>
      </c>
      <c r="P9" s="126">
        <f>IF(COUNT(P10:P14)&gt;4,SUM(P10:P14)-MAX(P10:P14),IF(COUNT(P10:P14)=4,SUM(P10:P14),"NT"))</f>
        <v>376</v>
      </c>
      <c r="Q9" s="125">
        <f>SUM(N9:P9)</f>
        <v>1165</v>
      </c>
    </row>
    <row r="10" spans="1:17" ht="15.75">
      <c r="A10" s="102" t="s">
        <v>111</v>
      </c>
      <c r="B10" s="92">
        <f>'Round 1 - Hole by Hole'!V26</f>
        <v>88</v>
      </c>
      <c r="C10" s="92">
        <f>'Round 2 - Hole by Hole'!V26</f>
        <v>85</v>
      </c>
      <c r="D10" s="93">
        <f>'Round 3 - Hole by Hole'!V26</f>
        <v>83</v>
      </c>
      <c r="E10" s="94">
        <f>SUM(B10:D10)</f>
        <v>256</v>
      </c>
      <c r="G10" s="102" t="s">
        <v>140</v>
      </c>
      <c r="H10" s="92">
        <f>'Round 1 - Hole by Hole'!V33</f>
        <v>70</v>
      </c>
      <c r="I10" s="92">
        <f>'Round 2 - Hole by Hole'!V33</f>
        <v>76</v>
      </c>
      <c r="J10" s="93">
        <f>'Round 3 - Hole by Hole'!V33</f>
        <v>72</v>
      </c>
      <c r="K10" s="94">
        <f>SUM(H10:J10)</f>
        <v>218</v>
      </c>
      <c r="M10" s="102" t="s">
        <v>179</v>
      </c>
      <c r="N10" s="92">
        <f>'Round 1 - Hole by Hole'!V40</f>
        <v>76</v>
      </c>
      <c r="O10" s="92">
        <f>'Round 2 - Hole by Hole'!V40</f>
        <v>71</v>
      </c>
      <c r="P10" s="93">
        <f>'Round 3 - Hole by Hole'!V40</f>
        <v>72</v>
      </c>
      <c r="Q10" s="94">
        <f>SUM(N10:P10)</f>
        <v>219</v>
      </c>
    </row>
    <row r="11" spans="1:17" ht="15.75">
      <c r="A11" s="102" t="s">
        <v>112</v>
      </c>
      <c r="B11" s="92">
        <f>'Round 1 - Hole by Hole'!V27</f>
        <v>79</v>
      </c>
      <c r="C11" s="92">
        <f>'Round 2 - Hole by Hole'!V27</f>
        <v>90</v>
      </c>
      <c r="D11" s="93">
        <f>'Round 3 - Hole by Hole'!V27</f>
        <v>84</v>
      </c>
      <c r="E11" s="94">
        <f t="shared" ref="E11:E14" si="3">SUM(B11:D11)</f>
        <v>253</v>
      </c>
      <c r="G11" s="102" t="s">
        <v>141</v>
      </c>
      <c r="H11" s="92">
        <f>'Round 1 - Hole by Hole'!V34</f>
        <v>77</v>
      </c>
      <c r="I11" s="92">
        <f>'Round 2 - Hole by Hole'!V34</f>
        <v>77</v>
      </c>
      <c r="J11" s="93">
        <f>'Round 3 - Hole by Hole'!V34</f>
        <v>80</v>
      </c>
      <c r="K11" s="94">
        <f t="shared" ref="K11:K14" si="4">SUM(H11:J11)</f>
        <v>234</v>
      </c>
      <c r="M11" s="102" t="s">
        <v>180</v>
      </c>
      <c r="N11" s="92">
        <f>'Round 1 - Hole by Hole'!V41</f>
        <v>108</v>
      </c>
      <c r="O11" s="92">
        <f>'Round 2 - Hole by Hole'!V41</f>
        <v>108</v>
      </c>
      <c r="P11" s="93">
        <f>'Round 3 - Hole by Hole'!V41</f>
        <v>99</v>
      </c>
      <c r="Q11" s="94">
        <f t="shared" ref="Q11:Q14" si="5">SUM(N11:P11)</f>
        <v>315</v>
      </c>
    </row>
    <row r="12" spans="1:17" ht="15.75">
      <c r="A12" s="102" t="s">
        <v>113</v>
      </c>
      <c r="B12" s="92">
        <f>'Round 1 - Hole by Hole'!V28</f>
        <v>89</v>
      </c>
      <c r="C12" s="92">
        <f>'Round 2 - Hole by Hole'!V28</f>
        <v>83</v>
      </c>
      <c r="D12" s="93">
        <f>'Round 3 - Hole by Hole'!V28</f>
        <v>92</v>
      </c>
      <c r="E12" s="94">
        <f t="shared" si="3"/>
        <v>264</v>
      </c>
      <c r="G12" s="102" t="s">
        <v>142</v>
      </c>
      <c r="H12" s="92">
        <f>'Round 1 - Hole by Hole'!V35</f>
        <v>89</v>
      </c>
      <c r="I12" s="92">
        <f>'Round 2 - Hole by Hole'!V35</f>
        <v>82</v>
      </c>
      <c r="J12" s="93">
        <f>'Round 3 - Hole by Hole'!V35</f>
        <v>81</v>
      </c>
      <c r="K12" s="94">
        <f t="shared" si="4"/>
        <v>252</v>
      </c>
      <c r="M12" s="102" t="s">
        <v>181</v>
      </c>
      <c r="N12" s="92">
        <f>'Round 1 - Hole by Hole'!V42</f>
        <v>106</v>
      </c>
      <c r="O12" s="92">
        <f>'Round 2 - Hole by Hole'!V42</f>
        <v>103</v>
      </c>
      <c r="P12" s="93">
        <f>'Round 3 - Hole by Hole'!V42</f>
        <v>98</v>
      </c>
      <c r="Q12" s="94">
        <f t="shared" si="5"/>
        <v>307</v>
      </c>
    </row>
    <row r="13" spans="1:17" ht="15.75">
      <c r="A13" s="102" t="s">
        <v>114</v>
      </c>
      <c r="B13" s="92">
        <f>'Round 1 - Hole by Hole'!V29</f>
        <v>86</v>
      </c>
      <c r="C13" s="92">
        <f>'Round 2 - Hole by Hole'!V29</f>
        <v>82</v>
      </c>
      <c r="D13" s="93">
        <f>'Round 3 - Hole by Hole'!V29</f>
        <v>89</v>
      </c>
      <c r="E13" s="94">
        <f t="shared" si="3"/>
        <v>257</v>
      </c>
      <c r="G13" s="102" t="s">
        <v>143</v>
      </c>
      <c r="H13" s="92">
        <f>'Round 1 - Hole by Hole'!V36</f>
        <v>81</v>
      </c>
      <c r="I13" s="92">
        <f>'Round 2 - Hole by Hole'!V36</f>
        <v>76</v>
      </c>
      <c r="J13" s="93">
        <f>'Round 3 - Hole by Hole'!V36</f>
        <v>78</v>
      </c>
      <c r="K13" s="94">
        <f t="shared" si="4"/>
        <v>235</v>
      </c>
      <c r="M13" s="102" t="s">
        <v>182</v>
      </c>
      <c r="N13" s="92">
        <f>'Round 1 - Hole by Hole'!V43</f>
        <v>125</v>
      </c>
      <c r="O13" s="92">
        <f>'Round 2 - Hole by Hole'!V43</f>
        <v>110</v>
      </c>
      <c r="P13" s="93">
        <f>'Round 3 - Hole by Hole'!V43</f>
        <v>107</v>
      </c>
      <c r="Q13" s="94">
        <f t="shared" si="5"/>
        <v>342</v>
      </c>
    </row>
    <row r="14" spans="1:17" ht="16.5" thickBot="1">
      <c r="A14" s="103" t="s">
        <v>115</v>
      </c>
      <c r="B14" s="95">
        <f>'Round 1 - Hole by Hole'!V30</f>
        <v>85</v>
      </c>
      <c r="C14" s="95">
        <f>'Round 2 - Hole by Hole'!V30</f>
        <v>83</v>
      </c>
      <c r="D14" s="95">
        <f>'Round 3 - Hole by Hole'!V30</f>
        <v>86</v>
      </c>
      <c r="E14" s="96">
        <f t="shared" si="3"/>
        <v>254</v>
      </c>
      <c r="G14" s="103" t="s">
        <v>144</v>
      </c>
      <c r="H14" s="95">
        <f>'Round 1 - Hole by Hole'!V37</f>
        <v>81</v>
      </c>
      <c r="I14" s="95">
        <f>'Round 2 - Hole by Hole'!V37</f>
        <v>85</v>
      </c>
      <c r="J14" s="95">
        <f>'Round 3 - Hole by Hole'!V37</f>
        <v>85</v>
      </c>
      <c r="K14" s="96">
        <f t="shared" si="4"/>
        <v>251</v>
      </c>
      <c r="M14" s="103" t="s">
        <v>183</v>
      </c>
      <c r="N14" s="95">
        <f>'Round 1 - Hole by Hole'!V44</f>
        <v>107</v>
      </c>
      <c r="O14" s="95">
        <f>'Round 2 - Hole by Hole'!V44</f>
        <v>112</v>
      </c>
      <c r="P14" s="95">
        <f>'Round 3 - Hole by Hole'!V44</f>
        <v>110</v>
      </c>
      <c r="Q14" s="96">
        <f t="shared" si="5"/>
        <v>329</v>
      </c>
    </row>
    <row r="16" spans="1:17" ht="15.75" thickBot="1"/>
    <row r="17" spans="1:17" s="11" customFormat="1" ht="33.75">
      <c r="A17" s="48" t="s">
        <v>62</v>
      </c>
      <c r="B17" s="126">
        <f>IF(COUNT(B18:B22)&gt;4,SUM(B18:B22)-MAX(B18:B22),IF(COUNT(B18:B22)=4,SUM(B18:B22),"NT"))</f>
        <v>306</v>
      </c>
      <c r="C17" s="126">
        <f>IF(COUNT(C18:C22)&gt;4,SUM(C18:C22)-MAX(C18:C22),IF(COUNT(C18:C22)=4,SUM(C18:C22),"NT"))</f>
        <v>301</v>
      </c>
      <c r="D17" s="126">
        <f>IF(COUNT(D18:D22)&gt;4,SUM(D18:D22)-MAX(D18:D22),IF(COUNT(D18:D22)=4,SUM(D18:D22),"NT"))</f>
        <v>318</v>
      </c>
      <c r="E17" s="125">
        <f>SUM(B17:D17)</f>
        <v>925</v>
      </c>
      <c r="G17" s="47" t="s">
        <v>3</v>
      </c>
      <c r="H17" s="126">
        <f>IF(COUNT(H18:H22)&gt;4,SUM(H18:H22)-MAX(H18:H22),IF(COUNT(H18:H22)=4,SUM(H18:H22),"NT"))</f>
        <v>316</v>
      </c>
      <c r="I17" s="126">
        <f>IF(COUNT(I18:I22)&gt;4,SUM(I18:I22)-MAX(I18:I22),IF(COUNT(I18:I22)=4,SUM(I18:I22),"NT"))</f>
        <v>298</v>
      </c>
      <c r="J17" s="126">
        <f>IF(COUNT(J18:J22)&gt;4,SUM(J18:J22)-MAX(J18:J22),IF(COUNT(J18:J22)=4,SUM(J18:J22),"NT"))</f>
        <v>303</v>
      </c>
      <c r="K17" s="125">
        <f>SUM(H17:J17)</f>
        <v>917</v>
      </c>
      <c r="M17" s="116" t="s">
        <v>63</v>
      </c>
      <c r="N17" s="126">
        <f>IF(COUNT(N18:N22)&gt;4,SUM(N18:N22)-MAX(N18:N22),IF(COUNT(N18:N22)=4,SUM(N18:N22),"NT"))</f>
        <v>337</v>
      </c>
      <c r="O17" s="126">
        <f>IF(COUNT(O18:O22)&gt;4,SUM(O18:O22)-MAX(O18:O22),IF(COUNT(O18:O22)=4,SUM(O18:O22),"NT"))</f>
        <v>328</v>
      </c>
      <c r="P17" s="126">
        <f>IF(COUNT(P18:P22)&gt;4,SUM(P18:P22)-MAX(P18:P22),IF(COUNT(P18:P22)=4,SUM(P18:P22),"NT"))</f>
        <v>323</v>
      </c>
      <c r="Q17" s="125">
        <f>SUM(N17:P17)</f>
        <v>988</v>
      </c>
    </row>
    <row r="18" spans="1:17" ht="15.75">
      <c r="A18" s="102" t="s">
        <v>166</v>
      </c>
      <c r="B18" s="92">
        <f>'Round 1 - Hole by Hole'!V47</f>
        <v>73</v>
      </c>
      <c r="C18" s="92">
        <f>'Round 2 - Hole by Hole'!V47</f>
        <v>72</v>
      </c>
      <c r="D18" s="93">
        <f>'Round 3 - Hole by Hole'!V47</f>
        <v>162</v>
      </c>
      <c r="E18" s="94">
        <f>SUM(B18:D18)</f>
        <v>307</v>
      </c>
      <c r="G18" s="102" t="s">
        <v>121</v>
      </c>
      <c r="H18" s="92">
        <f>'Round 1 - Hole by Hole'!V54</f>
        <v>76</v>
      </c>
      <c r="I18" s="92">
        <f>'Round 2 - Hole by Hole'!V54</f>
        <v>69</v>
      </c>
      <c r="J18" s="93">
        <f>'Round 3 - Hole by Hole'!V54</f>
        <v>70</v>
      </c>
      <c r="K18" s="94">
        <f>SUM(H18:J18)</f>
        <v>215</v>
      </c>
      <c r="M18" s="102" t="s">
        <v>189</v>
      </c>
      <c r="N18" s="92">
        <f>'Round 1 - Hole by Hole'!V61</f>
        <v>77</v>
      </c>
      <c r="O18" s="92">
        <f>'Round 2 - Hole by Hole'!V61</f>
        <v>78</v>
      </c>
      <c r="P18" s="93">
        <f>'Round 3 - Hole by Hole'!V61</f>
        <v>79</v>
      </c>
      <c r="Q18" s="94">
        <f>SUM(N18:P18)</f>
        <v>234</v>
      </c>
    </row>
    <row r="19" spans="1:17" ht="15.75">
      <c r="A19" s="102" t="s">
        <v>167</v>
      </c>
      <c r="B19" s="92">
        <f>'Round 1 - Hole by Hole'!V48</f>
        <v>80</v>
      </c>
      <c r="C19" s="92">
        <f>'Round 2 - Hole by Hole'!V48</f>
        <v>76</v>
      </c>
      <c r="D19" s="93">
        <f>'Round 3 - Hole by Hole'!V48</f>
        <v>77</v>
      </c>
      <c r="E19" s="94">
        <f t="shared" ref="E19:E22" si="6">SUM(B19:D19)</f>
        <v>233</v>
      </c>
      <c r="G19" s="102" t="s">
        <v>122</v>
      </c>
      <c r="H19" s="92">
        <f>'Round 1 - Hole by Hole'!V55</f>
        <v>75</v>
      </c>
      <c r="I19" s="92">
        <f>'Round 2 - Hole by Hole'!V55</f>
        <v>71</v>
      </c>
      <c r="J19" s="93">
        <f>'Round 3 - Hole by Hole'!V55</f>
        <v>74</v>
      </c>
      <c r="K19" s="94">
        <f t="shared" ref="K19:K22" si="7">SUM(H19:J19)</f>
        <v>220</v>
      </c>
      <c r="M19" s="102" t="s">
        <v>190</v>
      </c>
      <c r="N19" s="92">
        <f>'Round 1 - Hole by Hole'!V62</f>
        <v>81</v>
      </c>
      <c r="O19" s="92">
        <f>'Round 2 - Hole by Hole'!V62</f>
        <v>87</v>
      </c>
      <c r="P19" s="93">
        <f>'Round 3 - Hole by Hole'!V62</f>
        <v>79</v>
      </c>
      <c r="Q19" s="94">
        <f t="shared" ref="Q19:Q22" si="8">SUM(N19:P19)</f>
        <v>247</v>
      </c>
    </row>
    <row r="20" spans="1:17" ht="15.75">
      <c r="A20" s="102" t="s">
        <v>168</v>
      </c>
      <c r="B20" s="92">
        <f>'Round 1 - Hole by Hole'!V49</f>
        <v>80</v>
      </c>
      <c r="C20" s="92">
        <f>'Round 2 - Hole by Hole'!V49</f>
        <v>78</v>
      </c>
      <c r="D20" s="93">
        <f>'Round 3 - Hole by Hole'!V49</f>
        <v>81</v>
      </c>
      <c r="E20" s="94">
        <f t="shared" si="6"/>
        <v>239</v>
      </c>
      <c r="G20" s="102" t="s">
        <v>123</v>
      </c>
      <c r="H20" s="92">
        <f>'Round 1 - Hole by Hole'!V56</f>
        <v>81</v>
      </c>
      <c r="I20" s="92">
        <f>'Round 2 - Hole by Hole'!V56</f>
        <v>83</v>
      </c>
      <c r="J20" s="93">
        <f>'Round 3 - Hole by Hole'!V56</f>
        <v>80</v>
      </c>
      <c r="K20" s="94">
        <f t="shared" si="7"/>
        <v>244</v>
      </c>
      <c r="M20" s="102" t="s">
        <v>191</v>
      </c>
      <c r="N20" s="92">
        <f>'Round 1 - Hole by Hole'!V63</f>
        <v>93</v>
      </c>
      <c r="O20" s="92">
        <f>'Round 2 - Hole by Hole'!V63</f>
        <v>80</v>
      </c>
      <c r="P20" s="93">
        <f>'Round 3 - Hole by Hole'!V63</f>
        <v>83</v>
      </c>
      <c r="Q20" s="94">
        <f t="shared" si="8"/>
        <v>256</v>
      </c>
    </row>
    <row r="21" spans="1:17" ht="15.75">
      <c r="A21" s="102" t="s">
        <v>169</v>
      </c>
      <c r="B21" s="92">
        <f>'Round 1 - Hole by Hole'!V50</f>
        <v>73</v>
      </c>
      <c r="C21" s="92">
        <f>'Round 2 - Hole by Hole'!V50</f>
        <v>75</v>
      </c>
      <c r="D21" s="93">
        <f>'Round 3 - Hole by Hole'!V50</f>
        <v>75</v>
      </c>
      <c r="E21" s="94">
        <f t="shared" si="6"/>
        <v>223</v>
      </c>
      <c r="G21" s="102" t="s">
        <v>124</v>
      </c>
      <c r="H21" s="92">
        <f>'Round 1 - Hole by Hole'!V57</f>
        <v>84</v>
      </c>
      <c r="I21" s="92">
        <f>'Round 2 - Hole by Hole'!V57</f>
        <v>75</v>
      </c>
      <c r="J21" s="93">
        <f>'Round 3 - Hole by Hole'!V57</f>
        <v>83</v>
      </c>
      <c r="K21" s="94">
        <f t="shared" si="7"/>
        <v>242</v>
      </c>
      <c r="M21" s="102" t="s">
        <v>192</v>
      </c>
      <c r="N21" s="92">
        <f>'Round 1 - Hole by Hole'!V64</f>
        <v>86</v>
      </c>
      <c r="O21" s="92">
        <f>'Round 2 - Hole by Hole'!V64</f>
        <v>83</v>
      </c>
      <c r="P21" s="93">
        <f>'Round 3 - Hole by Hole'!V64</f>
        <v>82</v>
      </c>
      <c r="Q21" s="94">
        <f t="shared" si="8"/>
        <v>251</v>
      </c>
    </row>
    <row r="22" spans="1:17" ht="16.5" thickBot="1">
      <c r="A22" s="103" t="s">
        <v>170</v>
      </c>
      <c r="B22" s="95">
        <f>'Round 1 - Hole by Hole'!V51</f>
        <v>86</v>
      </c>
      <c r="C22" s="95">
        <f>'Round 2 - Hole by Hole'!V51</f>
        <v>83</v>
      </c>
      <c r="D22" s="95">
        <f>'Round 3 - Hole by Hole'!V51</f>
        <v>85</v>
      </c>
      <c r="E22" s="96">
        <f t="shared" si="6"/>
        <v>254</v>
      </c>
      <c r="G22" s="103" t="s">
        <v>125</v>
      </c>
      <c r="H22" s="95">
        <f>'Round 1 - Hole by Hole'!V58</f>
        <v>85</v>
      </c>
      <c r="I22" s="95">
        <f>'Round 2 - Hole by Hole'!V58</f>
        <v>89</v>
      </c>
      <c r="J22" s="95">
        <f>'Round 3 - Hole by Hole'!V58</f>
        <v>79</v>
      </c>
      <c r="K22" s="96">
        <f t="shared" si="7"/>
        <v>253</v>
      </c>
      <c r="M22" s="103" t="s">
        <v>193</v>
      </c>
      <c r="N22" s="95">
        <f>'Round 1 - Hole by Hole'!V65</f>
        <v>97</v>
      </c>
      <c r="O22" s="95">
        <f>'Round 2 - Hole by Hole'!V65</f>
        <v>101</v>
      </c>
      <c r="P22" s="95">
        <f>'Round 3 - Hole by Hole'!V65</f>
        <v>92</v>
      </c>
      <c r="Q22" s="96">
        <f t="shared" si="8"/>
        <v>290</v>
      </c>
    </row>
    <row r="24" spans="1:17" ht="16.5" thickBot="1">
      <c r="A24" s="2"/>
      <c r="B24" s="97"/>
      <c r="C24" s="97"/>
      <c r="D24" s="97"/>
      <c r="E24" s="98"/>
      <c r="H24" s="97"/>
      <c r="I24" s="97"/>
      <c r="J24" s="97"/>
      <c r="K24" s="98"/>
      <c r="M24" s="2"/>
      <c r="N24" s="3"/>
      <c r="O24" s="1"/>
      <c r="P24" s="1"/>
    </row>
    <row r="25" spans="1:17" s="11" customFormat="1" ht="33.75">
      <c r="A25" s="132" t="s">
        <v>66</v>
      </c>
      <c r="B25" s="126">
        <f>IF(COUNT(B26:B30)&gt;4,SUM(B26:B30)-MAX(B26:B30),IF(COUNT(B26:B30)=4,SUM(B26:B30),"NT"))</f>
        <v>313</v>
      </c>
      <c r="C25" s="126">
        <f>IF(COUNT(C26:C30)&gt;4,SUM(C26:C30)-MAX(C26:C30),IF(COUNT(C26:C30)=4,SUM(C26:C30),"NT"))</f>
        <v>310</v>
      </c>
      <c r="D25" s="126">
        <f>IF(COUNT(D26:D30)&gt;4,SUM(D26:D30)-MAX(D26:D30),IF(COUNT(D26:D30)=4,SUM(D26:D30),"NT"))</f>
        <v>323</v>
      </c>
      <c r="E25" s="125">
        <f>SUM(B25:D25)</f>
        <v>946</v>
      </c>
      <c r="G25" s="117" t="s">
        <v>64</v>
      </c>
      <c r="H25" s="126">
        <f>IF(COUNT(H26:H30)&gt;4,SUM(H26:H30)-MAX(H26:H30),IF(COUNT(H26:H30)=4,SUM(H26:H30),"NT"))</f>
        <v>324</v>
      </c>
      <c r="I25" s="126">
        <f>IF(COUNT(I26:I30)&gt;4,SUM(I26:I30)-MAX(I26:I30),IF(COUNT(I26:I30)=4,SUM(I26:I30),"NT"))</f>
        <v>321</v>
      </c>
      <c r="J25" s="126">
        <f>IF(COUNT(J26:J30)&gt;4,SUM(J26:J30)-MAX(J26:J30),IF(COUNT(J26:J30)=4,SUM(J26:J30),"NT"))</f>
        <v>320</v>
      </c>
      <c r="K25" s="125">
        <f>SUM(H25:J25)</f>
        <v>965</v>
      </c>
      <c r="M25" s="118" t="s">
        <v>65</v>
      </c>
      <c r="N25" s="126">
        <f>IF(COUNT(N26:N30)&gt;4,SUM(N26:N30)-MAX(N26:N30),IF(COUNT(N26:N30)=4,SUM(N26:N30),"NT"))</f>
        <v>402</v>
      </c>
      <c r="O25" s="126">
        <f>IF(COUNT(O26:O30)&gt;4,SUM(O26:O30)-MAX(O26:O30),IF(COUNT(O26:O30)=4,SUM(O26:O30),"NT"))</f>
        <v>390</v>
      </c>
      <c r="P25" s="126">
        <f>IF(COUNT(P26:P30)&gt;4,SUM(P26:P30)-MAX(P26:P30),IF(COUNT(P26:P30)=4,SUM(P26:P30),"NT"))</f>
        <v>381</v>
      </c>
      <c r="Q25" s="125">
        <f>SUM(N25:P25)</f>
        <v>1173</v>
      </c>
    </row>
    <row r="26" spans="1:17" ht="15.75">
      <c r="A26" s="102" t="s">
        <v>130</v>
      </c>
      <c r="B26" s="92">
        <f>'Round 1 - Hole by Hole'!V68</f>
        <v>75</v>
      </c>
      <c r="C26" s="92">
        <f>'Round 2 - Hole by Hole'!V68</f>
        <v>70</v>
      </c>
      <c r="D26" s="93">
        <f>'Round 3 - Hole by Hole'!V68</f>
        <v>80</v>
      </c>
      <c r="E26" s="94">
        <f>SUM(B26:D26)</f>
        <v>225</v>
      </c>
      <c r="G26" s="102" t="s">
        <v>135</v>
      </c>
      <c r="H26" s="92">
        <f>'Round 1 - Hole by Hole'!V75</f>
        <v>78</v>
      </c>
      <c r="I26" s="92">
        <f>'Round 2 - Hole by Hole'!V75</f>
        <v>80</v>
      </c>
      <c r="J26" s="93">
        <f>'Round 3 - Hole by Hole'!V75</f>
        <v>80</v>
      </c>
      <c r="K26" s="94">
        <f>SUM(H26:J26)</f>
        <v>238</v>
      </c>
      <c r="M26" s="102" t="s">
        <v>145</v>
      </c>
      <c r="N26" s="92">
        <f>'Round 1 - Hole by Hole'!V82</f>
        <v>84</v>
      </c>
      <c r="O26" s="92">
        <f>'Round 2 - Hole by Hole'!V82</f>
        <v>71</v>
      </c>
      <c r="P26" s="93">
        <f>'Round 3 - Hole by Hole'!V82</f>
        <v>89</v>
      </c>
      <c r="Q26" s="94">
        <f>SUM(N26:P26)</f>
        <v>244</v>
      </c>
    </row>
    <row r="27" spans="1:17" ht="15.75">
      <c r="A27" s="102" t="s">
        <v>131</v>
      </c>
      <c r="B27" s="92">
        <f>'Round 1 - Hole by Hole'!V69</f>
        <v>74</v>
      </c>
      <c r="C27" s="92">
        <f>'Round 2 - Hole by Hole'!V69</f>
        <v>75</v>
      </c>
      <c r="D27" s="93">
        <f>'Round 3 - Hole by Hole'!V69</f>
        <v>75</v>
      </c>
      <c r="E27" s="94">
        <f t="shared" ref="E27:E30" si="9">SUM(B27:D27)</f>
        <v>224</v>
      </c>
      <c r="G27" s="102" t="s">
        <v>136</v>
      </c>
      <c r="H27" s="92">
        <f>'Round 1 - Hole by Hole'!V76</f>
        <v>80</v>
      </c>
      <c r="I27" s="92">
        <f>'Round 2 - Hole by Hole'!V76</f>
        <v>84</v>
      </c>
      <c r="J27" s="93">
        <f>'Round 3 - Hole by Hole'!V76</f>
        <v>85</v>
      </c>
      <c r="K27" s="94">
        <f t="shared" ref="K27:K30" si="10">SUM(H27:J27)</f>
        <v>249</v>
      </c>
      <c r="M27" s="102" t="s">
        <v>146</v>
      </c>
      <c r="N27" s="92">
        <f>'Round 1 - Hole by Hole'!V83</f>
        <v>90</v>
      </c>
      <c r="O27" s="92">
        <f>'Round 2 - Hole by Hole'!V83</f>
        <v>83</v>
      </c>
      <c r="P27" s="93">
        <f>'Round 3 - Hole by Hole'!V83</f>
        <v>79</v>
      </c>
      <c r="Q27" s="94">
        <f t="shared" ref="Q27:Q30" si="11">SUM(N27:P27)</f>
        <v>252</v>
      </c>
    </row>
    <row r="28" spans="1:17" ht="15.75">
      <c r="A28" s="102" t="s">
        <v>132</v>
      </c>
      <c r="B28" s="92">
        <f>'Round 1 - Hole by Hole'!V70</f>
        <v>76</v>
      </c>
      <c r="C28" s="92">
        <f>'Round 2 - Hole by Hole'!V70</f>
        <v>74</v>
      </c>
      <c r="D28" s="93">
        <f>'Round 3 - Hole by Hole'!V70</f>
        <v>79</v>
      </c>
      <c r="E28" s="94">
        <f t="shared" si="9"/>
        <v>229</v>
      </c>
      <c r="G28" s="102" t="s">
        <v>137</v>
      </c>
      <c r="H28" s="92">
        <f>'Round 1 - Hole by Hole'!V77</f>
        <v>81</v>
      </c>
      <c r="I28" s="92">
        <f>'Round 2 - Hole by Hole'!V77</f>
        <v>82</v>
      </c>
      <c r="J28" s="93">
        <f>'Round 3 - Hole by Hole'!V77</f>
        <v>76</v>
      </c>
      <c r="K28" s="94">
        <f t="shared" si="10"/>
        <v>239</v>
      </c>
      <c r="M28" s="102" t="s">
        <v>147</v>
      </c>
      <c r="N28" s="92">
        <f>'Round 1 - Hole by Hole'!V84</f>
        <v>108</v>
      </c>
      <c r="O28" s="92">
        <f>'Round 2 - Hole by Hole'!V84</f>
        <v>109</v>
      </c>
      <c r="P28" s="93">
        <f>'Round 3 - Hole by Hole'!V84</f>
        <v>97</v>
      </c>
      <c r="Q28" s="94">
        <f t="shared" si="11"/>
        <v>314</v>
      </c>
    </row>
    <row r="29" spans="1:17" ht="15.75" customHeight="1">
      <c r="A29" s="102" t="s">
        <v>133</v>
      </c>
      <c r="B29" s="92">
        <f>'Round 1 - Hole by Hole'!V71</f>
        <v>88</v>
      </c>
      <c r="C29" s="92">
        <f>'Round 2 - Hole by Hole'!V71</f>
        <v>91</v>
      </c>
      <c r="D29" s="93">
        <f>'Round 3 - Hole by Hole'!V71</f>
        <v>89</v>
      </c>
      <c r="E29" s="94">
        <f t="shared" si="9"/>
        <v>268</v>
      </c>
      <c r="G29" s="102" t="s">
        <v>138</v>
      </c>
      <c r="H29" s="92">
        <f>'Round 1 - Hole by Hole'!V78</f>
        <v>88</v>
      </c>
      <c r="I29" s="92">
        <f>'Round 2 - Hole by Hole'!V78</f>
        <v>76</v>
      </c>
      <c r="J29" s="93">
        <f>'Round 3 - Hole by Hole'!V78</f>
        <v>85</v>
      </c>
      <c r="K29" s="94">
        <f t="shared" si="10"/>
        <v>249</v>
      </c>
      <c r="M29" s="102" t="s">
        <v>148</v>
      </c>
      <c r="N29" s="92">
        <f>'Round 1 - Hole by Hole'!V85</f>
        <v>120</v>
      </c>
      <c r="O29" s="92">
        <f>'Round 2 - Hole by Hole'!V85</f>
        <v>129</v>
      </c>
      <c r="P29" s="93">
        <f>'Round 3 - Hole by Hole'!V85</f>
        <v>162</v>
      </c>
      <c r="Q29" s="94">
        <f t="shared" si="11"/>
        <v>411</v>
      </c>
    </row>
    <row r="30" spans="1:17" ht="15.75" customHeight="1" thickBot="1">
      <c r="A30" s="103" t="s">
        <v>134</v>
      </c>
      <c r="B30" s="95">
        <f>'Round 1 - Hole by Hole'!V72</f>
        <v>93</v>
      </c>
      <c r="C30" s="95">
        <f>'Round 2 - Hole by Hole'!V72</f>
        <v>105</v>
      </c>
      <c r="D30" s="95">
        <f>'Round 3 - Hole by Hole'!V72</f>
        <v>95</v>
      </c>
      <c r="E30" s="96">
        <f t="shared" si="9"/>
        <v>293</v>
      </c>
      <c r="G30" s="103" t="s">
        <v>139</v>
      </c>
      <c r="H30" s="95">
        <f>'Round 1 - Hole by Hole'!V79</f>
        <v>85</v>
      </c>
      <c r="I30" s="95">
        <f>'Round 2 - Hole by Hole'!V79</f>
        <v>83</v>
      </c>
      <c r="J30" s="95">
        <f>'Round 3 - Hole by Hole'!V79</f>
        <v>79</v>
      </c>
      <c r="K30" s="96">
        <f t="shared" si="10"/>
        <v>247</v>
      </c>
      <c r="M30" s="103" t="s">
        <v>149</v>
      </c>
      <c r="N30" s="95">
        <f>'Round 1 - Hole by Hole'!V86</f>
        <v>121</v>
      </c>
      <c r="O30" s="95">
        <f>'Round 2 - Hole by Hole'!V86</f>
        <v>127</v>
      </c>
      <c r="P30" s="95">
        <f>'Round 3 - Hole by Hole'!V86</f>
        <v>116</v>
      </c>
      <c r="Q30" s="96">
        <f t="shared" si="11"/>
        <v>364</v>
      </c>
    </row>
    <row r="31" spans="1:17" ht="15.75" customHeight="1">
      <c r="A31" s="13"/>
      <c r="B31" s="98"/>
      <c r="C31" s="98"/>
      <c r="D31" s="98"/>
      <c r="E31" s="98"/>
      <c r="F31" s="3"/>
      <c r="G31" s="3"/>
      <c r="H31" s="98"/>
      <c r="I31" s="98"/>
      <c r="J31" s="98"/>
      <c r="K31" s="98"/>
      <c r="L31" s="3"/>
      <c r="M31" s="13"/>
      <c r="N31" s="1"/>
      <c r="O31" s="1"/>
      <c r="P31" s="1"/>
      <c r="Q31" s="97"/>
    </row>
    <row r="32" spans="1:17" ht="15.75" customHeight="1" thickBot="1">
      <c r="A32" s="13"/>
      <c r="B32" s="98"/>
      <c r="C32" s="98"/>
      <c r="D32" s="98"/>
      <c r="E32" s="98"/>
      <c r="F32" s="3"/>
      <c r="G32" s="3"/>
      <c r="H32" s="98"/>
      <c r="I32" s="98"/>
      <c r="J32" s="98"/>
      <c r="K32" s="98"/>
      <c r="L32" s="3"/>
      <c r="M32" s="1"/>
      <c r="N32" s="1"/>
      <c r="O32" s="1"/>
      <c r="P32" s="1"/>
      <c r="Q32" s="97"/>
    </row>
    <row r="33" spans="1:17" s="11" customFormat="1" ht="33.75">
      <c r="A33" s="131" t="s">
        <v>109</v>
      </c>
      <c r="B33" s="126">
        <f>IF(COUNT(B34:B38)&gt;4,SUM(B34:B38)-MAX(B34:B38),IF(COUNT(B34:B38)=4,SUM(B34:B38),"NT"))</f>
        <v>333</v>
      </c>
      <c r="C33" s="126">
        <f>IF(COUNT(C34:C38)&gt;4,SUM(C34:C38)-MAX(C34:C38),IF(COUNT(C34:C38)=4,SUM(C34:C38),"NT"))</f>
        <v>337</v>
      </c>
      <c r="D33" s="126">
        <f>IF(COUNT(D34:D38)&gt;4,SUM(D34:D38)-MAX(D34:D38),IF(COUNT(D34:D38)=4,SUM(D34:D38),"NT"))</f>
        <v>331</v>
      </c>
      <c r="E33" s="125">
        <f>SUM(B33:D33)</f>
        <v>1001</v>
      </c>
      <c r="F33" s="14"/>
      <c r="G33" s="115" t="s">
        <v>108</v>
      </c>
      <c r="H33" s="126">
        <f>IF(COUNT(H34:H38)&gt;4,SUM(H34:H38)-MAX(H34:H38),IF(COUNT(H34:H38)=4,SUM(H34:H38),"NT"))</f>
        <v>356</v>
      </c>
      <c r="I33" s="126">
        <f>IF(COUNT(I34:I38)&gt;4,SUM(I34:I38)-MAX(I34:I38),IF(COUNT(I34:I38)=4,SUM(I34:I38),"NT"))</f>
        <v>364</v>
      </c>
      <c r="J33" s="126">
        <f>IF(COUNT(J34:J38)&gt;4,SUM(J34:J38)-MAX(J34:J38),IF(COUNT(J34:J38)=4,SUM(J34:J38),"NT"))</f>
        <v>367</v>
      </c>
      <c r="K33" s="125">
        <f>SUM(H33:J33)</f>
        <v>1087</v>
      </c>
      <c r="L33" s="14"/>
      <c r="M33" s="128" t="s">
        <v>105</v>
      </c>
      <c r="N33" s="126">
        <f>IF(COUNT(N34:N38)&gt;4,SUM(N34:N38)-MAX(N34:N38),IF(COUNT(N34:N38)=4,SUM(N34:N38),"NT"))</f>
        <v>315</v>
      </c>
      <c r="O33" s="126">
        <f>IF(COUNT(O34:O38)&gt;4,SUM(O34:O38)-MAX(O34:O38),IF(COUNT(O34:O38)=4,SUM(O34:O38),"NT"))</f>
        <v>321</v>
      </c>
      <c r="P33" s="126">
        <f>IF(COUNT(P34:P38)&gt;4,SUM(P34:P38)-MAX(P34:P38),IF(COUNT(P34:P38)=4,SUM(P34:P38),"NT"))</f>
        <v>327</v>
      </c>
      <c r="Q33" s="125">
        <f>SUM(N33:P33)</f>
        <v>963</v>
      </c>
    </row>
    <row r="34" spans="1:17" ht="15.75">
      <c r="A34" s="102" t="s">
        <v>161</v>
      </c>
      <c r="B34" s="92">
        <f>'Round 1 - Hole by Hole'!V89</f>
        <v>83</v>
      </c>
      <c r="C34" s="92">
        <f>'Round 2 - Hole by Hole'!V89</f>
        <v>83</v>
      </c>
      <c r="D34" s="93">
        <f>'Round 3 - Hole by Hole'!V89</f>
        <v>87</v>
      </c>
      <c r="E34" s="94">
        <f>SUM(B34:D34)</f>
        <v>253</v>
      </c>
      <c r="F34" s="3"/>
      <c r="G34" s="102" t="s">
        <v>210</v>
      </c>
      <c r="H34" s="92">
        <f>'Round 1 - Hole by Hole'!V96</f>
        <v>76</v>
      </c>
      <c r="I34" s="92">
        <f>'Round 2 - Hole by Hole'!V96</f>
        <v>77</v>
      </c>
      <c r="J34" s="93">
        <f>'Round 3 - Hole by Hole'!V96</f>
        <v>82</v>
      </c>
      <c r="K34" s="94">
        <f>SUM(H34:J34)</f>
        <v>235</v>
      </c>
      <c r="L34" s="3"/>
      <c r="M34" s="102" t="s">
        <v>157</v>
      </c>
      <c r="N34" s="92">
        <f>'Round 1 - Hole by Hole'!V103</f>
        <v>79</v>
      </c>
      <c r="O34" s="92">
        <f>'Round 2 - Hole by Hole'!V103</f>
        <v>82</v>
      </c>
      <c r="P34" s="93">
        <f>'Round 3 - Hole by Hole'!V103</f>
        <v>77</v>
      </c>
      <c r="Q34" s="94">
        <f>SUM(N34:P34)</f>
        <v>238</v>
      </c>
    </row>
    <row r="35" spans="1:17" ht="15.75">
      <c r="A35" s="102" t="s">
        <v>162</v>
      </c>
      <c r="B35" s="92">
        <f>'Round 1 - Hole by Hole'!V90</f>
        <v>84</v>
      </c>
      <c r="C35" s="92">
        <f>'Round 2 - Hole by Hole'!V90</f>
        <v>82</v>
      </c>
      <c r="D35" s="93">
        <f>'Round 3 - Hole by Hole'!V90</f>
        <v>80</v>
      </c>
      <c r="E35" s="94">
        <f t="shared" ref="E35:E38" si="12">SUM(B35:D35)</f>
        <v>246</v>
      </c>
      <c r="F35" s="3"/>
      <c r="G35" s="102" t="s">
        <v>211</v>
      </c>
      <c r="H35" s="92">
        <f>'Round 1 - Hole by Hole'!V97</f>
        <v>86</v>
      </c>
      <c r="I35" s="92">
        <f>'Round 2 - Hole by Hole'!V97</f>
        <v>89</v>
      </c>
      <c r="J35" s="93">
        <f>'Round 3 - Hole by Hole'!V97</f>
        <v>90</v>
      </c>
      <c r="K35" s="94">
        <f t="shared" ref="K35:K38" si="13">SUM(H35:J35)</f>
        <v>265</v>
      </c>
      <c r="L35" s="3"/>
      <c r="M35" s="102" t="s">
        <v>158</v>
      </c>
      <c r="N35" s="92">
        <f>'Round 1 - Hole by Hole'!V104</f>
        <v>72</v>
      </c>
      <c r="O35" s="92">
        <f>'Round 2 - Hole by Hole'!V104</f>
        <v>76</v>
      </c>
      <c r="P35" s="93">
        <f>'Round 3 - Hole by Hole'!V104</f>
        <v>82</v>
      </c>
      <c r="Q35" s="94">
        <f t="shared" ref="Q35:Q37" si="14">SUM(N35:P35)</f>
        <v>230</v>
      </c>
    </row>
    <row r="36" spans="1:17" ht="15.75">
      <c r="A36" s="102" t="s">
        <v>163</v>
      </c>
      <c r="B36" s="92">
        <f>'Round 1 - Hole by Hole'!V91</f>
        <v>77</v>
      </c>
      <c r="C36" s="92">
        <f>'Round 2 - Hole by Hole'!V91</f>
        <v>78</v>
      </c>
      <c r="D36" s="93">
        <f>'Round 3 - Hole by Hole'!V91</f>
        <v>77</v>
      </c>
      <c r="E36" s="94">
        <f t="shared" si="12"/>
        <v>232</v>
      </c>
      <c r="F36" s="3"/>
      <c r="G36" s="102" t="s">
        <v>212</v>
      </c>
      <c r="H36" s="92">
        <f>'Round 1 - Hole by Hole'!V98</f>
        <v>101</v>
      </c>
      <c r="I36" s="92">
        <f>'Round 2 - Hole by Hole'!V98</f>
        <v>97</v>
      </c>
      <c r="J36" s="93">
        <f>'Round 3 - Hole by Hole'!V98</f>
        <v>97</v>
      </c>
      <c r="K36" s="94">
        <f t="shared" si="13"/>
        <v>295</v>
      </c>
      <c r="L36" s="3"/>
      <c r="M36" s="102" t="s">
        <v>159</v>
      </c>
      <c r="N36" s="92">
        <f>'Round 1 - Hole by Hole'!V105</f>
        <v>78</v>
      </c>
      <c r="O36" s="92">
        <f>'Round 2 - Hole by Hole'!V105</f>
        <v>80</v>
      </c>
      <c r="P36" s="93">
        <f>'Round 3 - Hole by Hole'!V105</f>
        <v>79</v>
      </c>
      <c r="Q36" s="94">
        <f t="shared" si="14"/>
        <v>237</v>
      </c>
    </row>
    <row r="37" spans="1:17" ht="16.5" customHeight="1">
      <c r="A37" s="102" t="s">
        <v>164</v>
      </c>
      <c r="B37" s="92">
        <f>'Round 1 - Hole by Hole'!V92</f>
        <v>89</v>
      </c>
      <c r="C37" s="92">
        <f>'Round 2 - Hole by Hole'!V92</f>
        <v>94</v>
      </c>
      <c r="D37" s="93">
        <f>'Round 3 - Hole by Hole'!V92</f>
        <v>87</v>
      </c>
      <c r="E37" s="94">
        <f t="shared" si="12"/>
        <v>270</v>
      </c>
      <c r="F37" s="3"/>
      <c r="G37" s="102" t="s">
        <v>213</v>
      </c>
      <c r="H37" s="92">
        <f>'Round 1 - Hole by Hole'!V99</f>
        <v>93</v>
      </c>
      <c r="I37" s="92">
        <f>'Round 2 - Hole by Hole'!V99</f>
        <v>101</v>
      </c>
      <c r="J37" s="93">
        <f>'Round 3 - Hole by Hole'!V99</f>
        <v>98</v>
      </c>
      <c r="K37" s="94">
        <f t="shared" si="13"/>
        <v>292</v>
      </c>
      <c r="L37" s="3"/>
      <c r="M37" s="102" t="s">
        <v>160</v>
      </c>
      <c r="N37" s="92">
        <f>'Round 1 - Hole by Hole'!V106</f>
        <v>86</v>
      </c>
      <c r="O37" s="92">
        <f>'Round 2 - Hole by Hole'!V106</f>
        <v>83</v>
      </c>
      <c r="P37" s="93">
        <f>'Round 3 - Hole by Hole'!V106</f>
        <v>89</v>
      </c>
      <c r="Q37" s="94">
        <f t="shared" si="14"/>
        <v>258</v>
      </c>
    </row>
    <row r="38" spans="1:17" ht="16.5" thickBot="1">
      <c r="A38" s="103" t="s">
        <v>165</v>
      </c>
      <c r="B38" s="95">
        <f>'Round 1 - Hole by Hole'!V93</f>
        <v>95</v>
      </c>
      <c r="C38" s="95">
        <f>'Round 2 - Hole by Hole'!V93</f>
        <v>103</v>
      </c>
      <c r="D38" s="95">
        <f>'Round 3 - Hole by Hole'!V93</f>
        <v>91</v>
      </c>
      <c r="E38" s="96">
        <f t="shared" si="12"/>
        <v>289</v>
      </c>
      <c r="F38" s="3"/>
      <c r="G38" s="103" t="s">
        <v>214</v>
      </c>
      <c r="H38" s="95">
        <f>'Round 1 - Hole by Hole'!V100</f>
        <v>105</v>
      </c>
      <c r="I38" s="95">
        <f>'Round 2 - Hole by Hole'!V100</f>
        <v>105</v>
      </c>
      <c r="J38" s="95">
        <f>'Round 3 - Hole by Hole'!V100</f>
        <v>101</v>
      </c>
      <c r="K38" s="96">
        <f t="shared" si="13"/>
        <v>311</v>
      </c>
      <c r="L38" s="3"/>
      <c r="M38" s="103"/>
      <c r="N38" s="95"/>
      <c r="O38" s="95"/>
      <c r="P38" s="95"/>
      <c r="Q38" s="96"/>
    </row>
    <row r="39" spans="1:17" ht="15.75">
      <c r="A39" s="1"/>
      <c r="B39" s="98"/>
      <c r="C39" s="98"/>
      <c r="D39" s="98"/>
      <c r="E39" s="98"/>
      <c r="F39" s="3"/>
      <c r="G39" s="3"/>
      <c r="H39" s="98"/>
      <c r="I39" s="98"/>
      <c r="J39" s="98"/>
      <c r="K39" s="98"/>
      <c r="L39" s="3"/>
      <c r="M39" s="13"/>
      <c r="N39" s="1"/>
      <c r="O39" s="1"/>
      <c r="P39" s="1"/>
      <c r="Q39" s="97"/>
    </row>
    <row r="40" spans="1:17" ht="15.75" thickBot="1"/>
    <row r="41" spans="1:17" s="11" customFormat="1" ht="33.75">
      <c r="A41" s="114" t="s">
        <v>14</v>
      </c>
      <c r="B41" s="126">
        <f>IF(COUNT(B42:B46)&gt;4,SUM(B42:B46)-MAX(B42:B46),IF(COUNT(B42:B46)=4,SUM(B42:B46),"NT"))</f>
        <v>368</v>
      </c>
      <c r="C41" s="126">
        <f>IF(COUNT(C42:C46)&gt;4,SUM(C42:C46)-MAX(C42:C46),IF(COUNT(C42:C46)=4,SUM(C42:C46),"NT"))</f>
        <v>354</v>
      </c>
      <c r="D41" s="126">
        <f>IF(COUNT(D42:D46)&gt;4,SUM(D42:D46)-MAX(D42:D46),IF(COUNT(D42:D46)=4,SUM(D42:D46),"NT"))</f>
        <v>360</v>
      </c>
      <c r="E41" s="125">
        <f>SUM(B41:D41)</f>
        <v>1082</v>
      </c>
      <c r="F41" s="14"/>
      <c r="G41" s="113" t="s">
        <v>67</v>
      </c>
      <c r="H41" s="126">
        <f>IF(COUNT(H42:H46)&gt;4,SUM(H42:H46)-MAX(H42:H46),IF(COUNT(H42:H46)=4,SUM(H42:H46),"NT"))</f>
        <v>322</v>
      </c>
      <c r="I41" s="126">
        <f>IF(COUNT(I42:I46)&gt;4,SUM(I42:I46)-MAX(I42:I46),IF(COUNT(I42:I46)=4,SUM(I42:I46),"NT"))</f>
        <v>333</v>
      </c>
      <c r="J41" s="126">
        <f>IF(COUNT(J42:J46)&gt;4,SUM(J42:J46)-MAX(J42:J46),IF(COUNT(J42:J46)=4,SUM(J42:J46),"NT"))</f>
        <v>328</v>
      </c>
      <c r="K41" s="125">
        <f>SUM(H41:J41)</f>
        <v>983</v>
      </c>
      <c r="L41" s="14"/>
      <c r="M41" s="46" t="s">
        <v>71</v>
      </c>
      <c r="N41" s="126">
        <f>IF(COUNT(N42:N46)&gt;4,SUM(N42:N46)-MAX(N42:N46),IF(COUNT(N42:N46)=4,SUM(N42:N46),"NT"))</f>
        <v>299</v>
      </c>
      <c r="O41" s="126">
        <f>IF(COUNT(O42:O46)&gt;4,SUM(O42:O46)-MAX(O42:O46),IF(COUNT(O42:O46)=4,SUM(O42:O46),"NT"))</f>
        <v>299</v>
      </c>
      <c r="P41" s="126">
        <f>IF(COUNT(P42:P46)&gt;4,SUM(P42:P46)-MAX(P42:P46),IF(COUNT(P42:P46)=4,SUM(P42:P46),"NT"))</f>
        <v>317</v>
      </c>
      <c r="Q41" s="125">
        <f>SUM(N41:P41)</f>
        <v>915</v>
      </c>
    </row>
    <row r="42" spans="1:17" ht="15.75">
      <c r="A42" s="102" t="s">
        <v>184</v>
      </c>
      <c r="B42" s="92">
        <f>'Round 1 - Hole by Hole'!V110</f>
        <v>91</v>
      </c>
      <c r="C42" s="92">
        <f>'Round 2 - Hole by Hole'!V110</f>
        <v>82</v>
      </c>
      <c r="D42" s="93">
        <f>'Round 3 - Hole by Hole'!V110</f>
        <v>87</v>
      </c>
      <c r="E42" s="94">
        <f>SUM(B42:D42)</f>
        <v>260</v>
      </c>
      <c r="F42" s="3"/>
      <c r="G42" s="102" t="s">
        <v>205</v>
      </c>
      <c r="H42" s="92">
        <f>'Round 1 - Hole by Hole'!V117</f>
        <v>71</v>
      </c>
      <c r="I42" s="92">
        <f>'Round 2 - Hole by Hole'!V117</f>
        <v>79</v>
      </c>
      <c r="J42" s="93">
        <f>'Round 3 - Hole by Hole'!V117</f>
        <v>72</v>
      </c>
      <c r="K42" s="94">
        <f>SUM(H42:J42)</f>
        <v>222</v>
      </c>
      <c r="L42" s="3"/>
      <c r="M42" s="102" t="s">
        <v>172</v>
      </c>
      <c r="N42" s="92">
        <f>'Round 1 - Hole by Hole'!V124</f>
        <v>72</v>
      </c>
      <c r="O42" s="92">
        <f>'Round 2 - Hole by Hole'!V124</f>
        <v>67</v>
      </c>
      <c r="P42" s="93">
        <f>'Round 3 - Hole by Hole'!V124</f>
        <v>77</v>
      </c>
      <c r="Q42" s="94">
        <f>SUM(N42:P42)</f>
        <v>216</v>
      </c>
    </row>
    <row r="43" spans="1:17" ht="15.75">
      <c r="A43" s="102" t="s">
        <v>185</v>
      </c>
      <c r="B43" s="92">
        <f>'Round 1 - Hole by Hole'!V111</f>
        <v>86</v>
      </c>
      <c r="C43" s="92">
        <f>'Round 2 - Hole by Hole'!V111</f>
        <v>89</v>
      </c>
      <c r="D43" s="93">
        <f>'Round 3 - Hole by Hole'!V111</f>
        <v>90</v>
      </c>
      <c r="E43" s="94">
        <f t="shared" ref="E43:E46" si="15">SUM(B43:D43)</f>
        <v>265</v>
      </c>
      <c r="F43" s="3"/>
      <c r="G43" s="102" t="s">
        <v>206</v>
      </c>
      <c r="H43" s="92">
        <f>'Round 1 - Hole by Hole'!V118</f>
        <v>73</v>
      </c>
      <c r="I43" s="92">
        <f>'Round 2 - Hole by Hole'!V118</f>
        <v>76</v>
      </c>
      <c r="J43" s="93">
        <f>'Round 3 - Hole by Hole'!V118</f>
        <v>75</v>
      </c>
      <c r="K43" s="94">
        <f t="shared" ref="K43:K46" si="16">SUM(H43:J43)</f>
        <v>224</v>
      </c>
      <c r="L43" s="3"/>
      <c r="M43" s="102" t="s">
        <v>173</v>
      </c>
      <c r="N43" s="92">
        <f>'Round 1 - Hole by Hole'!V125</f>
        <v>71</v>
      </c>
      <c r="O43" s="92">
        <f>'Round 2 - Hole by Hole'!V125</f>
        <v>71</v>
      </c>
      <c r="P43" s="93">
        <f>'Round 3 - Hole by Hole'!V125</f>
        <v>77</v>
      </c>
      <c r="Q43" s="94">
        <f t="shared" ref="Q43:Q46" si="17">SUM(N43:P43)</f>
        <v>219</v>
      </c>
    </row>
    <row r="44" spans="1:17" ht="15.75">
      <c r="A44" s="102" t="s">
        <v>186</v>
      </c>
      <c r="B44" s="92">
        <f>'Round 1 - Hole by Hole'!V112</f>
        <v>82</v>
      </c>
      <c r="C44" s="92">
        <f>'Round 2 - Hole by Hole'!V112</f>
        <v>91</v>
      </c>
      <c r="D44" s="93">
        <f>'Round 3 - Hole by Hole'!V112</f>
        <v>88</v>
      </c>
      <c r="E44" s="94">
        <f t="shared" si="15"/>
        <v>261</v>
      </c>
      <c r="F44" s="3"/>
      <c r="G44" s="102" t="s">
        <v>207</v>
      </c>
      <c r="H44" s="92">
        <f>'Round 1 - Hole by Hole'!V119</f>
        <v>87</v>
      </c>
      <c r="I44" s="92">
        <f>'Round 2 - Hole by Hole'!V119</f>
        <v>84</v>
      </c>
      <c r="J44" s="93">
        <f>'Round 3 - Hole by Hole'!V119</f>
        <v>91</v>
      </c>
      <c r="K44" s="94">
        <f t="shared" si="16"/>
        <v>262</v>
      </c>
      <c r="L44" s="3"/>
      <c r="M44" s="102" t="s">
        <v>174</v>
      </c>
      <c r="N44" s="92">
        <f>'Round 1 - Hole by Hole'!V126</f>
        <v>77</v>
      </c>
      <c r="O44" s="92">
        <f>'Round 2 - Hole by Hole'!V126</f>
        <v>77</v>
      </c>
      <c r="P44" s="93">
        <f>'Round 3 - Hole by Hole'!V126</f>
        <v>81</v>
      </c>
      <c r="Q44" s="94">
        <f t="shared" si="17"/>
        <v>235</v>
      </c>
    </row>
    <row r="45" spans="1:17" ht="15.75">
      <c r="A45" s="102" t="s">
        <v>187</v>
      </c>
      <c r="B45" s="92">
        <f>'Round 1 - Hole by Hole'!V113</f>
        <v>109</v>
      </c>
      <c r="C45" s="92">
        <f>'Round 2 - Hole by Hole'!V113</f>
        <v>92</v>
      </c>
      <c r="D45" s="93">
        <f>'Round 3 - Hole by Hole'!V113</f>
        <v>100</v>
      </c>
      <c r="E45" s="94">
        <f t="shared" si="15"/>
        <v>301</v>
      </c>
      <c r="F45" s="3"/>
      <c r="G45" s="102" t="s">
        <v>208</v>
      </c>
      <c r="H45" s="92">
        <f>'Round 1 - Hole by Hole'!V120</f>
        <v>93</v>
      </c>
      <c r="I45" s="92">
        <f>'Round 2 - Hole by Hole'!V120</f>
        <v>94</v>
      </c>
      <c r="J45" s="93">
        <f>'Round 3 - Hole by Hole'!V120</f>
        <v>90</v>
      </c>
      <c r="K45" s="94">
        <f t="shared" si="16"/>
        <v>277</v>
      </c>
      <c r="L45" s="3"/>
      <c r="M45" s="102" t="s">
        <v>175</v>
      </c>
      <c r="N45" s="92">
        <f>'Round 1 - Hole by Hole'!V127</f>
        <v>83</v>
      </c>
      <c r="O45" s="92">
        <f>'Round 2 - Hole by Hole'!V127</f>
        <v>84</v>
      </c>
      <c r="P45" s="93">
        <f>'Round 3 - Hole by Hole'!V127</f>
        <v>82</v>
      </c>
      <c r="Q45" s="94">
        <f t="shared" si="17"/>
        <v>249</v>
      </c>
    </row>
    <row r="46" spans="1:17" ht="16.5" thickBot="1">
      <c r="A46" s="103" t="s">
        <v>188</v>
      </c>
      <c r="B46" s="95">
        <f>'Round 1 - Hole by Hole'!V114</f>
        <v>111</v>
      </c>
      <c r="C46" s="95">
        <f>'Round 2 - Hole by Hole'!V114</f>
        <v>98</v>
      </c>
      <c r="D46" s="95">
        <f>'Round 3 - Hole by Hole'!V114</f>
        <v>95</v>
      </c>
      <c r="E46" s="96">
        <f t="shared" si="15"/>
        <v>304</v>
      </c>
      <c r="F46" s="3"/>
      <c r="G46" s="103" t="s">
        <v>209</v>
      </c>
      <c r="H46" s="95">
        <f>'Round 1 - Hole by Hole'!V121</f>
        <v>91</v>
      </c>
      <c r="I46" s="95">
        <f>'Round 2 - Hole by Hole'!V121</f>
        <v>95</v>
      </c>
      <c r="J46" s="95">
        <f>'Round 3 - Hole by Hole'!V121</f>
        <v>99</v>
      </c>
      <c r="K46" s="96">
        <f t="shared" si="16"/>
        <v>285</v>
      </c>
      <c r="L46" s="3"/>
      <c r="M46" s="103" t="s">
        <v>176</v>
      </c>
      <c r="N46" s="95">
        <f>'Round 1 - Hole by Hole'!V128</f>
        <v>79</v>
      </c>
      <c r="O46" s="95">
        <f>'Round 2 - Hole by Hole'!V128</f>
        <v>84</v>
      </c>
      <c r="P46" s="95">
        <f>'Round 3 - Hole by Hole'!V128</f>
        <v>162</v>
      </c>
      <c r="Q46" s="96">
        <f t="shared" si="17"/>
        <v>325</v>
      </c>
    </row>
    <row r="47" spans="1:17" ht="15.75">
      <c r="G47" s="15"/>
      <c r="H47" s="100"/>
      <c r="I47" s="100"/>
      <c r="J47" s="100"/>
      <c r="K47" s="100"/>
    </row>
    <row r="48" spans="1:17" ht="16.5" thickBot="1">
      <c r="A48" s="13"/>
      <c r="B48" s="98"/>
      <c r="C48" s="98"/>
      <c r="D48" s="98"/>
      <c r="E48" s="98"/>
      <c r="F48" s="3"/>
      <c r="G48" s="3"/>
      <c r="H48" s="98"/>
      <c r="I48" s="98"/>
      <c r="J48" s="98"/>
      <c r="K48" s="98"/>
      <c r="L48" s="3"/>
      <c r="M48" s="1"/>
      <c r="N48" s="1"/>
      <c r="O48" s="1"/>
      <c r="P48" s="1"/>
      <c r="Q48" s="97"/>
    </row>
    <row r="49" spans="1:17" s="11" customFormat="1" ht="33.75">
      <c r="A49" s="52" t="s">
        <v>68</v>
      </c>
      <c r="B49" s="91">
        <f>IF(COUNT(B50:B54)&gt;4,SUM(B50:B54)-MAX(B50:B54),IF(COUNT(B50:B54)=4,SUM(B50:B54),"NT"))</f>
        <v>302</v>
      </c>
      <c r="C49" s="126">
        <f>IF(COUNT(C50:C54)&gt;4,SUM(C50:C54)-MAX(C50:C54),IF(COUNT(C50:C54)=4,SUM(C50:C54),"NT"))</f>
        <v>309</v>
      </c>
      <c r="D49" s="126">
        <f>IF(COUNT(D50:D54)&gt;4,SUM(D50:D54)-MAX(D50:D54),IF(COUNT(D50:D54)=4,SUM(D50:D54),"NT"))</f>
        <v>312</v>
      </c>
      <c r="E49" s="125">
        <f>SUM(B49:D49)</f>
        <v>923</v>
      </c>
      <c r="F49" s="14"/>
      <c r="G49" s="51" t="s">
        <v>107</v>
      </c>
      <c r="H49" s="91"/>
      <c r="I49" s="91"/>
      <c r="J49" s="91"/>
      <c r="K49" s="99"/>
      <c r="L49" s="14"/>
      <c r="M49" s="51" t="s">
        <v>107</v>
      </c>
      <c r="N49" s="91"/>
      <c r="O49" s="91"/>
      <c r="P49" s="91"/>
      <c r="Q49" s="99"/>
    </row>
    <row r="50" spans="1:17" ht="15.75">
      <c r="A50" s="102" t="s">
        <v>126</v>
      </c>
      <c r="B50" s="92">
        <f>'Round 1 - Hole by Hole'!V131</f>
        <v>70</v>
      </c>
      <c r="C50" s="92">
        <f>'Round 2 - Hole by Hole'!V131</f>
        <v>74</v>
      </c>
      <c r="D50" s="93">
        <f>'Round 3 - Hole by Hole'!V131</f>
        <v>74</v>
      </c>
      <c r="E50" s="94">
        <f>SUM(B50:D50)</f>
        <v>218</v>
      </c>
      <c r="F50" s="3"/>
      <c r="G50" s="102" t="s">
        <v>119</v>
      </c>
      <c r="H50" s="92">
        <f>'Round 1 - Hole by Hole'!V138</f>
        <v>78</v>
      </c>
      <c r="I50" s="92">
        <f>'Round 2 - Hole by Hole'!V138</f>
        <v>75</v>
      </c>
      <c r="J50" s="93">
        <f>'Round 3 - Hole by Hole'!V138</f>
        <v>74</v>
      </c>
      <c r="K50" s="94">
        <f>SUM(H50:J50)</f>
        <v>227</v>
      </c>
      <c r="L50" s="3"/>
      <c r="M50" s="102" t="s">
        <v>156</v>
      </c>
      <c r="N50" s="92">
        <f>'Round 1 - Hole by Hole'!V145</f>
        <v>68</v>
      </c>
      <c r="O50" s="92">
        <f>'Round 2 - Hole by Hole'!V145</f>
        <v>73</v>
      </c>
      <c r="P50" s="93">
        <f>'Round 3 - Hole by Hole'!V145</f>
        <v>69</v>
      </c>
      <c r="Q50" s="94">
        <f>SUM(N50:P50)</f>
        <v>210</v>
      </c>
    </row>
    <row r="51" spans="1:17" ht="15.75">
      <c r="A51" s="102" t="s">
        <v>127</v>
      </c>
      <c r="B51" s="92">
        <f>'Round 1 - Hole by Hole'!V132</f>
        <v>76</v>
      </c>
      <c r="C51" s="92">
        <f>'Round 2 - Hole by Hole'!V132</f>
        <v>77</v>
      </c>
      <c r="D51" s="93">
        <f>'Round 3 - Hole by Hole'!V132</f>
        <v>76</v>
      </c>
      <c r="E51" s="94">
        <f t="shared" ref="E51:E54" si="18">SUM(B51:D51)</f>
        <v>229</v>
      </c>
      <c r="F51" s="3"/>
      <c r="G51" s="102" t="s">
        <v>118</v>
      </c>
      <c r="H51" s="92">
        <f>'Round 1 - Hole by Hole'!V139</f>
        <v>79</v>
      </c>
      <c r="I51" s="92">
        <f>'Round 2 - Hole by Hole'!V139</f>
        <v>76</v>
      </c>
      <c r="J51" s="93">
        <f>'Round 3 - Hole by Hole'!V139</f>
        <v>79</v>
      </c>
      <c r="K51" s="94">
        <f t="shared" ref="K51:K54" si="19">SUM(H51:J51)</f>
        <v>234</v>
      </c>
      <c r="L51" s="3"/>
      <c r="M51" s="102" t="s">
        <v>178</v>
      </c>
      <c r="N51" s="92">
        <f>'Round 1 - Hole by Hole'!V146</f>
        <v>77</v>
      </c>
      <c r="O51" s="92">
        <f>'Round 2 - Hole by Hole'!V146</f>
        <v>77</v>
      </c>
      <c r="P51" s="93">
        <f>'Round 3 - Hole by Hole'!V146</f>
        <v>79</v>
      </c>
      <c r="Q51" s="94">
        <f t="shared" ref="Q51:Q54" si="20">SUM(N51:P51)</f>
        <v>233</v>
      </c>
    </row>
    <row r="52" spans="1:17" ht="15.75">
      <c r="A52" s="102" t="s">
        <v>128</v>
      </c>
      <c r="B52" s="92">
        <f>'Round 1 - Hole by Hole'!V133</f>
        <v>77</v>
      </c>
      <c r="C52" s="92">
        <f>'Round 2 - Hole by Hole'!V133</f>
        <v>77</v>
      </c>
      <c r="D52" s="93">
        <f>'Round 3 - Hole by Hole'!V133</f>
        <v>80</v>
      </c>
      <c r="E52" s="94">
        <f t="shared" si="18"/>
        <v>234</v>
      </c>
      <c r="F52" s="3"/>
      <c r="G52" s="102" t="s">
        <v>117</v>
      </c>
      <c r="H52" s="92">
        <f>'Round 1 - Hole by Hole'!V140</f>
        <v>67</v>
      </c>
      <c r="I52" s="92">
        <f>'Round 2 - Hole by Hole'!V140</f>
        <v>67</v>
      </c>
      <c r="J52" s="93">
        <f>'Round 3 - Hole by Hole'!V140</f>
        <v>63</v>
      </c>
      <c r="K52" s="94">
        <f t="shared" si="19"/>
        <v>197</v>
      </c>
      <c r="L52" s="3"/>
      <c r="M52" s="102" t="s">
        <v>177</v>
      </c>
      <c r="N52" s="92">
        <f>'Round 1 - Hole by Hole'!V147</f>
        <v>84</v>
      </c>
      <c r="O52" s="92">
        <f>'Round 2 - Hole by Hole'!V147</f>
        <v>86</v>
      </c>
      <c r="P52" s="93">
        <f>'Round 3 - Hole by Hole'!V147</f>
        <v>77</v>
      </c>
      <c r="Q52" s="94">
        <f t="shared" si="20"/>
        <v>247</v>
      </c>
    </row>
    <row r="53" spans="1:17" ht="15.75">
      <c r="A53" s="102" t="s">
        <v>129</v>
      </c>
      <c r="B53" s="92">
        <f>'Round 1 - Hole by Hole'!V134</f>
        <v>79</v>
      </c>
      <c r="C53" s="92">
        <f>'Round 2 - Hole by Hole'!V134</f>
        <v>81</v>
      </c>
      <c r="D53" s="93">
        <f>'Round 3 - Hole by Hole'!V134</f>
        <v>82</v>
      </c>
      <c r="E53" s="94">
        <f t="shared" si="18"/>
        <v>242</v>
      </c>
      <c r="F53" s="3"/>
      <c r="G53" s="102" t="s">
        <v>116</v>
      </c>
      <c r="H53" s="92">
        <f>'Round 1 - Hole by Hole'!V141</f>
        <v>80</v>
      </c>
      <c r="I53" s="92">
        <f>'Round 2 - Hole by Hole'!V141</f>
        <v>91</v>
      </c>
      <c r="J53" s="93">
        <f>'Round 3 - Hole by Hole'!V141</f>
        <v>80</v>
      </c>
      <c r="K53" s="94">
        <f t="shared" si="19"/>
        <v>251</v>
      </c>
      <c r="L53" s="3"/>
      <c r="M53" s="102" t="s">
        <v>215</v>
      </c>
      <c r="N53" s="92">
        <f>'Round 1 - Hole by Hole'!V148</f>
        <v>104</v>
      </c>
      <c r="O53" s="92">
        <f>'Round 2 - Hole by Hole'!V148</f>
        <v>94</v>
      </c>
      <c r="P53" s="93">
        <f>'Round 3 - Hole by Hole'!V148</f>
        <v>98</v>
      </c>
      <c r="Q53" s="94">
        <f t="shared" si="20"/>
        <v>296</v>
      </c>
    </row>
    <row r="54" spans="1:17" ht="16.5" thickBot="1">
      <c r="A54" s="103" t="s">
        <v>150</v>
      </c>
      <c r="B54" s="95">
        <f>'Round 1 - Hole by Hole'!V135</f>
        <v>80</v>
      </c>
      <c r="C54" s="95">
        <f>'Round 2 - Hole by Hole'!V135</f>
        <v>85</v>
      </c>
      <c r="D54" s="95">
        <f>'Round 3 - Hole by Hole'!V135</f>
        <v>88</v>
      </c>
      <c r="E54" s="96">
        <f t="shared" si="18"/>
        <v>253</v>
      </c>
      <c r="F54" s="3"/>
      <c r="G54" s="103" t="s">
        <v>120</v>
      </c>
      <c r="H54" s="95">
        <f>'Round 1 - Hole by Hole'!V142</f>
        <v>100</v>
      </c>
      <c r="I54" s="95">
        <f>'Round 2 - Hole by Hole'!V142</f>
        <v>89</v>
      </c>
      <c r="J54" s="95">
        <f>'Round 3 - Hole by Hole'!V142</f>
        <v>96</v>
      </c>
      <c r="K54" s="96">
        <f t="shared" si="19"/>
        <v>285</v>
      </c>
      <c r="L54" s="3"/>
      <c r="M54" s="103"/>
      <c r="N54" s="95">
        <f>'Round 1 - Hole by Hole'!V149</f>
        <v>0</v>
      </c>
      <c r="O54" s="95">
        <f>'Round 2 - Hole by Hole'!V149</f>
        <v>0</v>
      </c>
      <c r="P54" s="95">
        <f>'Round 3 - Hole by Hole'!V149</f>
        <v>0</v>
      </c>
      <c r="Q54" s="96">
        <f t="shared" si="20"/>
        <v>0</v>
      </c>
    </row>
    <row r="55" spans="1:17" ht="15.75">
      <c r="A55" s="1"/>
      <c r="B55" s="98"/>
      <c r="C55" s="98"/>
      <c r="D55" s="98"/>
      <c r="E55" s="98"/>
      <c r="F55" s="3"/>
      <c r="G55" s="3"/>
      <c r="H55" s="98"/>
      <c r="I55" s="98"/>
      <c r="J55" s="98"/>
      <c r="K55" s="98"/>
      <c r="L55" s="3"/>
      <c r="M55" s="1"/>
      <c r="N55" s="1"/>
      <c r="O55" s="1"/>
      <c r="P55" s="1"/>
      <c r="Q55" s="97"/>
    </row>
    <row r="56" spans="1:17" ht="15.75">
      <c r="A56" s="1"/>
      <c r="B56" s="98"/>
      <c r="C56" s="98"/>
      <c r="D56" s="98"/>
      <c r="E56" s="98"/>
      <c r="F56" s="3"/>
      <c r="G56" s="3"/>
      <c r="H56" s="98"/>
      <c r="I56" s="98"/>
      <c r="J56" s="98"/>
      <c r="K56" s="98"/>
      <c r="L56" s="3"/>
      <c r="M56" s="1"/>
      <c r="N56" s="1"/>
      <c r="O56" s="1"/>
      <c r="P56" s="1"/>
      <c r="Q56" s="97"/>
    </row>
    <row r="57" spans="1:17" s="11" customFormat="1" ht="15.75">
      <c r="B57" s="29"/>
      <c r="C57" s="29"/>
      <c r="D57" s="29"/>
      <c r="E57" s="29"/>
      <c r="H57" s="29"/>
      <c r="I57" s="29"/>
      <c r="J57" s="29"/>
      <c r="K57" s="29"/>
      <c r="Q57" s="112"/>
    </row>
    <row r="58" spans="1:17">
      <c r="A58" s="3"/>
      <c r="B58" s="97"/>
      <c r="C58" s="97"/>
      <c r="D58" s="97"/>
      <c r="E58" s="97"/>
      <c r="F58" s="3"/>
      <c r="G58" s="3"/>
      <c r="H58" s="97"/>
      <c r="I58" s="97"/>
      <c r="J58" s="97"/>
      <c r="K58" s="97"/>
      <c r="L58" s="3"/>
      <c r="M58" s="3"/>
      <c r="N58" s="3"/>
      <c r="O58" s="3"/>
      <c r="P58" s="3"/>
      <c r="Q58" s="97"/>
    </row>
    <row r="59" spans="1:17">
      <c r="A59" s="3"/>
      <c r="B59" s="97"/>
      <c r="C59" s="97"/>
      <c r="D59" s="97"/>
      <c r="E59" s="97"/>
      <c r="F59" s="3"/>
      <c r="G59" s="3"/>
      <c r="H59" s="97"/>
      <c r="I59" s="97"/>
      <c r="J59" s="97"/>
      <c r="K59" s="97"/>
      <c r="L59" s="3"/>
      <c r="M59" s="3"/>
      <c r="N59" s="3"/>
      <c r="O59" s="3"/>
      <c r="P59" s="3"/>
      <c r="Q59" s="97"/>
    </row>
    <row r="60" spans="1:17">
      <c r="A60" s="3"/>
      <c r="B60" s="97"/>
      <c r="C60" s="97"/>
      <c r="D60" s="97"/>
      <c r="E60" s="97"/>
      <c r="F60" s="3"/>
      <c r="G60" s="3"/>
      <c r="H60" s="97"/>
      <c r="I60" s="97"/>
      <c r="J60" s="97"/>
      <c r="K60" s="97"/>
      <c r="L60" s="3"/>
      <c r="M60" s="3"/>
      <c r="N60" s="3"/>
      <c r="O60" s="3"/>
      <c r="P60" s="3"/>
      <c r="Q60" s="97"/>
    </row>
    <row r="61" spans="1:17">
      <c r="A61" s="3"/>
      <c r="B61" s="97"/>
      <c r="C61" s="97"/>
      <c r="D61" s="97"/>
      <c r="E61" s="97"/>
      <c r="F61" s="3"/>
      <c r="G61" s="3"/>
      <c r="H61" s="97"/>
      <c r="I61" s="97"/>
      <c r="J61" s="97"/>
      <c r="K61" s="97"/>
      <c r="L61" s="3"/>
      <c r="M61" s="3"/>
      <c r="N61" s="3"/>
      <c r="O61" s="3"/>
      <c r="P61" s="3"/>
      <c r="Q61" s="97"/>
    </row>
    <row r="62" spans="1:17">
      <c r="A62" s="3"/>
      <c r="B62" s="97"/>
      <c r="C62" s="97"/>
      <c r="D62" s="97"/>
      <c r="E62" s="97"/>
      <c r="F62" s="3"/>
      <c r="G62" s="3"/>
      <c r="H62" s="97"/>
      <c r="I62" s="97"/>
      <c r="J62" s="97"/>
      <c r="K62" s="97"/>
      <c r="L62" s="3"/>
      <c r="M62" s="3"/>
      <c r="N62" s="3"/>
      <c r="O62" s="3"/>
      <c r="P62" s="3"/>
      <c r="Q62" s="97"/>
    </row>
    <row r="63" spans="1:17">
      <c r="A63" s="12"/>
      <c r="B63" s="97"/>
      <c r="C63" s="97"/>
      <c r="D63" s="97"/>
      <c r="E63" s="97"/>
      <c r="F63" s="3"/>
      <c r="G63" s="3"/>
      <c r="H63" s="97"/>
      <c r="I63" s="97"/>
      <c r="J63" s="97"/>
      <c r="K63" s="97"/>
      <c r="L63" s="3"/>
      <c r="M63" s="3"/>
      <c r="N63" s="3"/>
      <c r="O63" s="3"/>
      <c r="P63" s="3"/>
      <c r="Q63" s="97"/>
    </row>
    <row r="64" spans="1:17">
      <c r="A64" s="12"/>
      <c r="B64" s="97"/>
      <c r="C64" s="97"/>
      <c r="D64" s="97"/>
      <c r="E64" s="97"/>
      <c r="F64" s="3"/>
      <c r="G64" s="3"/>
      <c r="H64" s="97"/>
      <c r="I64" s="97"/>
      <c r="J64" s="97"/>
      <c r="K64" s="97"/>
      <c r="L64" s="3"/>
      <c r="M64" s="3"/>
      <c r="N64" s="3"/>
      <c r="O64" s="3"/>
      <c r="P64" s="3"/>
      <c r="Q64" s="97"/>
    </row>
    <row r="65" spans="1:17">
      <c r="A65" s="12"/>
      <c r="B65" s="97"/>
      <c r="C65" s="97"/>
      <c r="D65" s="97"/>
      <c r="E65" s="97"/>
      <c r="F65" s="3"/>
      <c r="G65" s="3"/>
      <c r="H65" s="97"/>
      <c r="I65" s="97"/>
      <c r="J65" s="97"/>
      <c r="K65" s="97"/>
      <c r="L65" s="3"/>
      <c r="M65" s="3"/>
      <c r="N65" s="3"/>
      <c r="O65" s="3"/>
      <c r="P65" s="3"/>
      <c r="Q65" s="97"/>
    </row>
    <row r="66" spans="1:17">
      <c r="A66" s="12"/>
      <c r="B66" s="97"/>
      <c r="C66" s="97"/>
      <c r="D66" s="97"/>
      <c r="E66" s="97"/>
      <c r="F66" s="3"/>
      <c r="G66" s="3"/>
      <c r="H66" s="97"/>
      <c r="I66" s="97"/>
      <c r="J66" s="97"/>
      <c r="K66" s="97"/>
      <c r="L66" s="3"/>
      <c r="M66" s="3"/>
      <c r="N66" s="3"/>
      <c r="O66" s="3"/>
      <c r="P66" s="3"/>
      <c r="Q66" s="97"/>
    </row>
    <row r="67" spans="1:17">
      <c r="A67" s="12"/>
      <c r="B67" s="97"/>
      <c r="C67" s="97"/>
      <c r="D67" s="97"/>
      <c r="E67" s="97"/>
      <c r="F67" s="3"/>
      <c r="G67" s="3"/>
      <c r="H67" s="97"/>
      <c r="I67" s="97"/>
      <c r="J67" s="97"/>
      <c r="K67" s="97"/>
      <c r="L67" s="3"/>
      <c r="M67" s="3"/>
      <c r="N67" s="3"/>
      <c r="O67" s="3"/>
      <c r="P67" s="3"/>
      <c r="Q67" s="97"/>
    </row>
    <row r="68" spans="1:17">
      <c r="A68" s="12"/>
      <c r="B68" s="97"/>
      <c r="C68" s="97"/>
      <c r="D68" s="97"/>
      <c r="E68" s="97"/>
      <c r="F68" s="3"/>
      <c r="G68" s="3"/>
      <c r="H68" s="97"/>
      <c r="I68" s="97"/>
      <c r="J68" s="97"/>
      <c r="K68" s="97"/>
      <c r="L68" s="3"/>
      <c r="M68" s="3"/>
      <c r="N68" s="3"/>
      <c r="O68" s="3"/>
      <c r="P68" s="3"/>
      <c r="Q68" s="97"/>
    </row>
    <row r="69" spans="1:17">
      <c r="A69" s="12"/>
      <c r="B69" s="97"/>
      <c r="C69" s="97"/>
      <c r="D69" s="97"/>
      <c r="E69" s="97"/>
      <c r="F69" s="3"/>
      <c r="G69" s="3"/>
      <c r="H69" s="97"/>
      <c r="I69" s="97"/>
      <c r="J69" s="97"/>
      <c r="K69" s="97"/>
      <c r="L69" s="3"/>
      <c r="M69" s="3"/>
      <c r="N69" s="3"/>
      <c r="O69" s="3"/>
      <c r="P69" s="3"/>
      <c r="Q69" s="97"/>
    </row>
    <row r="70" spans="1:17">
      <c r="A70" s="12"/>
      <c r="B70" s="97"/>
      <c r="C70" s="97"/>
      <c r="D70" s="97"/>
      <c r="E70" s="97"/>
      <c r="F70" s="3"/>
      <c r="G70" s="3"/>
      <c r="H70" s="97"/>
      <c r="I70" s="97"/>
      <c r="J70" s="97"/>
      <c r="K70" s="97"/>
      <c r="L70" s="3"/>
      <c r="M70" s="3"/>
      <c r="N70" s="3"/>
      <c r="O70" s="3"/>
      <c r="P70" s="3"/>
      <c r="Q70" s="97"/>
    </row>
    <row r="71" spans="1:17">
      <c r="A71" s="12"/>
      <c r="B71" s="97"/>
      <c r="C71" s="97"/>
      <c r="D71" s="97"/>
      <c r="E71" s="97"/>
      <c r="F71" s="3"/>
      <c r="G71" s="3"/>
      <c r="H71" s="97"/>
      <c r="I71" s="97"/>
      <c r="J71" s="97"/>
      <c r="K71" s="97"/>
      <c r="L71" s="3"/>
      <c r="M71" s="3"/>
      <c r="N71" s="3"/>
      <c r="O71" s="3"/>
      <c r="P71" s="3"/>
      <c r="Q71" s="97"/>
    </row>
    <row r="72" spans="1:17">
      <c r="A72" s="12"/>
      <c r="B72" s="97"/>
      <c r="C72" s="97"/>
      <c r="D72" s="97"/>
      <c r="E72" s="97"/>
      <c r="F72" s="3"/>
      <c r="G72" s="3"/>
      <c r="H72" s="97"/>
      <c r="I72" s="97"/>
      <c r="J72" s="97"/>
      <c r="K72" s="97"/>
      <c r="L72" s="3"/>
      <c r="M72" s="3"/>
      <c r="N72" s="3"/>
      <c r="O72" s="3"/>
      <c r="P72" s="3"/>
      <c r="Q72" s="97"/>
    </row>
    <row r="73" spans="1:17">
      <c r="A73" s="12"/>
      <c r="B73" s="97"/>
      <c r="C73" s="97"/>
      <c r="D73" s="97"/>
      <c r="E73" s="97"/>
      <c r="F73" s="3"/>
      <c r="G73" s="3"/>
      <c r="H73" s="97"/>
      <c r="I73" s="97"/>
      <c r="J73" s="97"/>
      <c r="K73" s="97"/>
      <c r="L73" s="3"/>
      <c r="M73" s="3"/>
      <c r="N73" s="3"/>
      <c r="O73" s="3"/>
      <c r="P73" s="3"/>
      <c r="Q73" s="97"/>
    </row>
    <row r="74" spans="1:17">
      <c r="A74" s="12"/>
      <c r="B74" s="97"/>
      <c r="C74" s="97"/>
      <c r="D74" s="97"/>
      <c r="E74" s="97"/>
      <c r="F74" s="3"/>
      <c r="G74" s="3"/>
      <c r="H74" s="97"/>
      <c r="I74" s="97"/>
      <c r="J74" s="97"/>
      <c r="K74" s="97"/>
      <c r="L74" s="3"/>
      <c r="M74" s="3"/>
      <c r="N74" s="3"/>
      <c r="O74" s="3"/>
      <c r="P74" s="3"/>
      <c r="Q74" s="97"/>
    </row>
    <row r="75" spans="1:17">
      <c r="A75" s="12"/>
      <c r="B75" s="97"/>
      <c r="C75" s="97"/>
      <c r="D75" s="97"/>
      <c r="E75" s="97"/>
      <c r="F75" s="3"/>
      <c r="G75" s="3"/>
      <c r="H75" s="97"/>
      <c r="I75" s="97"/>
      <c r="J75" s="97"/>
      <c r="K75" s="97"/>
      <c r="L75" s="3"/>
      <c r="M75" s="3"/>
      <c r="N75" s="3"/>
      <c r="O75" s="3"/>
      <c r="P75" s="3"/>
      <c r="Q75" s="97"/>
    </row>
    <row r="76" spans="1:17">
      <c r="A76" s="12"/>
      <c r="B76" s="97"/>
      <c r="C76" s="97"/>
      <c r="D76" s="97"/>
      <c r="E76" s="97"/>
      <c r="F76" s="3"/>
      <c r="G76" s="3"/>
      <c r="H76" s="97"/>
      <c r="I76" s="97"/>
      <c r="J76" s="97"/>
      <c r="K76" s="97"/>
      <c r="L76" s="3"/>
      <c r="M76" s="3"/>
      <c r="N76" s="3"/>
      <c r="O76" s="3"/>
      <c r="P76" s="3"/>
      <c r="Q76" s="97"/>
    </row>
    <row r="77" spans="1:17">
      <c r="A77" s="12"/>
      <c r="B77" s="97"/>
      <c r="C77" s="97"/>
      <c r="D77" s="97"/>
      <c r="E77" s="97"/>
      <c r="F77" s="3"/>
      <c r="G77" s="3"/>
      <c r="H77" s="97"/>
      <c r="I77" s="97"/>
      <c r="J77" s="97"/>
      <c r="K77" s="97"/>
      <c r="L77" s="3"/>
      <c r="M77" s="3"/>
      <c r="N77" s="3"/>
      <c r="O77" s="3"/>
      <c r="P77" s="3"/>
      <c r="Q77" s="97"/>
    </row>
  </sheetData>
  <sheetProtection algorithmName="SHA-512" hashValue="Mxo8MUiRLXy9nuBcy4lxgQLUUwZqhf8I8SusJeNSYYNsH5H3pNx6OYtY7wtw7J0xS0nRS/RRi4o/qt5C9xHjuw==" saltValue="8ZTdV7i43gvbid5kS4UVyg==" spinCount="100000" sheet="1" objects="1" selectLockedCells="1" selectUnlockedCells="1"/>
  <phoneticPr fontId="2" type="noConversion"/>
  <pageMargins left="0.5" right="0.5" top="1" bottom="1" header="0.5" footer="0.5"/>
  <pageSetup scale="33" orientation="landscape" r:id="rId1"/>
  <headerFooter alignWithMargins="0">
    <oddHeader xml:space="preserve">&amp;C&amp;24 Heart of Texas Invitational
&amp;12
</oddHeader>
    <oddFooter>&amp;C9/14 - 9/15/18
Squaw Valley Golf Course
par 72  5194 yards / 5116 yards
Rating: 70.0 / 70.3      Slope: 117 / 119</oddFooter>
  </headerFooter>
  <ignoredErrors>
    <ignoredError sqref="B49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52"/>
  <sheetViews>
    <sheetView workbookViewId="0">
      <pane xSplit="1" topLeftCell="B1" activePane="topRight" state="frozen"/>
      <selection pane="topRight" activeCell="B5" sqref="B5"/>
    </sheetView>
  </sheetViews>
  <sheetFormatPr defaultColWidth="8.6640625" defaultRowHeight="15"/>
  <cols>
    <col min="1" max="1" width="27.44140625" style="7" bestFit="1" customWidth="1"/>
    <col min="2" max="8" width="4.6640625" style="7" customWidth="1"/>
    <col min="9" max="9" width="4.6640625" customWidth="1"/>
    <col min="10" max="15" width="4.6640625" style="7" customWidth="1"/>
    <col min="16" max="16" width="4.6640625" customWidth="1"/>
    <col min="17" max="22" width="4.6640625" style="7" customWidth="1"/>
    <col min="23" max="23" width="5" customWidth="1"/>
    <col min="24" max="29" width="4.6640625" customWidth="1"/>
  </cols>
  <sheetData>
    <row r="1" spans="1:29"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78">
        <v>8</v>
      </c>
      <c r="J1" s="19">
        <v>9</v>
      </c>
      <c r="K1" s="21" t="s">
        <v>27</v>
      </c>
      <c r="L1" s="21">
        <v>10</v>
      </c>
      <c r="M1" s="21">
        <v>11</v>
      </c>
      <c r="N1" s="21">
        <v>12</v>
      </c>
      <c r="O1" s="21">
        <v>13</v>
      </c>
      <c r="P1" s="79">
        <v>14</v>
      </c>
      <c r="Q1" s="21">
        <v>15</v>
      </c>
      <c r="R1" s="21">
        <v>16</v>
      </c>
      <c r="S1" s="21">
        <v>17</v>
      </c>
      <c r="T1" s="21">
        <v>18</v>
      </c>
      <c r="U1" s="21" t="s">
        <v>28</v>
      </c>
      <c r="V1" s="21" t="s">
        <v>37</v>
      </c>
    </row>
    <row r="2" spans="1:29">
      <c r="A2" s="40" t="s">
        <v>56</v>
      </c>
      <c r="B2" s="53">
        <v>4</v>
      </c>
      <c r="C2" s="54">
        <v>3</v>
      </c>
      <c r="D2" s="53">
        <v>4</v>
      </c>
      <c r="E2" s="54">
        <v>4</v>
      </c>
      <c r="F2" s="53">
        <v>5</v>
      </c>
      <c r="G2" s="54">
        <v>3</v>
      </c>
      <c r="H2" s="53">
        <v>4</v>
      </c>
      <c r="I2" s="54">
        <v>5</v>
      </c>
      <c r="J2" s="53">
        <v>4</v>
      </c>
      <c r="K2" s="55">
        <f>SUM(B2:J2)</f>
        <v>36</v>
      </c>
      <c r="L2" s="53">
        <v>3</v>
      </c>
      <c r="M2" s="54">
        <v>4</v>
      </c>
      <c r="N2" s="53">
        <v>5</v>
      </c>
      <c r="O2" s="54">
        <v>4</v>
      </c>
      <c r="P2" s="53">
        <v>3</v>
      </c>
      <c r="Q2" s="54">
        <v>4</v>
      </c>
      <c r="R2" s="53">
        <v>4</v>
      </c>
      <c r="S2" s="54">
        <v>4</v>
      </c>
      <c r="T2" s="53">
        <v>5</v>
      </c>
      <c r="U2" s="56">
        <f>SUM(L2:T2)</f>
        <v>36</v>
      </c>
      <c r="V2" s="57">
        <f>K2+U2</f>
        <v>72</v>
      </c>
    </row>
    <row r="3" spans="1:29">
      <c r="A3" s="40" t="s">
        <v>55</v>
      </c>
      <c r="B3" s="53">
        <v>4</v>
      </c>
      <c r="C3" s="54">
        <v>5</v>
      </c>
      <c r="D3" s="53">
        <v>3</v>
      </c>
      <c r="E3" s="54">
        <v>4</v>
      </c>
      <c r="F3" s="53">
        <v>4</v>
      </c>
      <c r="G3" s="54">
        <v>5</v>
      </c>
      <c r="H3" s="53">
        <v>3</v>
      </c>
      <c r="I3" s="54">
        <v>4</v>
      </c>
      <c r="J3" s="53">
        <v>4</v>
      </c>
      <c r="K3" s="55">
        <f>SUM(B3:J3)</f>
        <v>36</v>
      </c>
      <c r="L3" s="53">
        <v>4</v>
      </c>
      <c r="M3" s="54">
        <v>3</v>
      </c>
      <c r="N3" s="53">
        <v>4</v>
      </c>
      <c r="O3" s="54">
        <v>3</v>
      </c>
      <c r="P3" s="53">
        <v>5</v>
      </c>
      <c r="Q3" s="54">
        <v>4</v>
      </c>
      <c r="R3" s="53">
        <v>4</v>
      </c>
      <c r="S3" s="54">
        <v>4</v>
      </c>
      <c r="T3" s="53">
        <v>5</v>
      </c>
      <c r="U3" s="56">
        <f>SUM(L3:T3)</f>
        <v>36</v>
      </c>
      <c r="V3" s="57">
        <f>K3+U3</f>
        <v>72</v>
      </c>
    </row>
    <row r="5" spans="1:29">
      <c r="C5" s="148" t="s">
        <v>57</v>
      </c>
      <c r="D5" s="149"/>
      <c r="E5" s="149"/>
      <c r="F5" s="149"/>
      <c r="G5" s="149"/>
      <c r="H5" s="149"/>
      <c r="J5" s="148" t="s">
        <v>43</v>
      </c>
      <c r="K5" s="149"/>
      <c r="L5" s="149"/>
      <c r="M5" s="149"/>
      <c r="N5" s="149"/>
      <c r="O5" s="149"/>
      <c r="Q5" s="148" t="s">
        <v>44</v>
      </c>
      <c r="R5" s="149"/>
      <c r="S5" s="149"/>
      <c r="T5" s="149"/>
      <c r="U5" s="149"/>
      <c r="V5" s="149"/>
      <c r="X5" s="149" t="s">
        <v>38</v>
      </c>
      <c r="Y5" s="149"/>
      <c r="Z5" s="149"/>
      <c r="AA5" s="149"/>
      <c r="AB5" s="149"/>
      <c r="AC5" s="149"/>
    </row>
    <row r="6" spans="1:29" ht="81">
      <c r="C6" s="80" t="s">
        <v>39</v>
      </c>
      <c r="D6" s="80" t="s">
        <v>40</v>
      </c>
      <c r="E6" s="80" t="s">
        <v>33</v>
      </c>
      <c r="F6" s="80" t="s">
        <v>34</v>
      </c>
      <c r="G6" s="80" t="s">
        <v>41</v>
      </c>
      <c r="H6" s="80" t="s">
        <v>42</v>
      </c>
      <c r="J6" s="80" t="s">
        <v>39</v>
      </c>
      <c r="K6" s="80" t="s">
        <v>40</v>
      </c>
      <c r="L6" s="80" t="s">
        <v>33</v>
      </c>
      <c r="M6" s="80" t="s">
        <v>34</v>
      </c>
      <c r="N6" s="80" t="s">
        <v>41</v>
      </c>
      <c r="O6" s="80" t="s">
        <v>42</v>
      </c>
      <c r="Q6" s="80" t="s">
        <v>39</v>
      </c>
      <c r="R6" s="80" t="s">
        <v>40</v>
      </c>
      <c r="S6" s="80" t="s">
        <v>33</v>
      </c>
      <c r="T6" s="80" t="s">
        <v>34</v>
      </c>
      <c r="U6" s="80" t="s">
        <v>41</v>
      </c>
      <c r="V6" s="80" t="s">
        <v>42</v>
      </c>
      <c r="X6" s="80" t="s">
        <v>39</v>
      </c>
      <c r="Y6" s="80" t="s">
        <v>40</v>
      </c>
      <c r="Z6" s="80" t="s">
        <v>33</v>
      </c>
      <c r="AA6" s="80" t="s">
        <v>34</v>
      </c>
      <c r="AB6" s="80" t="s">
        <v>41</v>
      </c>
      <c r="AC6" s="80" t="s">
        <v>42</v>
      </c>
    </row>
    <row r="7" spans="1:29">
      <c r="A7" s="81" t="str">
        <f>'Players by Team'!A1</f>
        <v>ALAMO HEIGHTS</v>
      </c>
      <c r="B7" s="82"/>
      <c r="C7" s="83">
        <f t="shared" ref="C7:H7" si="0">SUM(C8:C12)</f>
        <v>1</v>
      </c>
      <c r="D7" s="83">
        <f t="shared" si="0"/>
        <v>5</v>
      </c>
      <c r="E7" s="83">
        <f t="shared" si="0"/>
        <v>45</v>
      </c>
      <c r="F7" s="83">
        <f t="shared" si="0"/>
        <v>27</v>
      </c>
      <c r="G7" s="83">
        <f t="shared" si="0"/>
        <v>11</v>
      </c>
      <c r="H7" s="83">
        <f t="shared" si="0"/>
        <v>1</v>
      </c>
      <c r="I7" s="84"/>
      <c r="J7" s="83">
        <f t="shared" ref="J7:O7" si="1">SUM(J8:J12)</f>
        <v>0</v>
      </c>
      <c r="K7" s="83">
        <f t="shared" si="1"/>
        <v>3</v>
      </c>
      <c r="L7" s="83">
        <f t="shared" si="1"/>
        <v>37</v>
      </c>
      <c r="M7" s="83">
        <f t="shared" si="1"/>
        <v>41</v>
      </c>
      <c r="N7" s="83">
        <f t="shared" si="1"/>
        <v>7</v>
      </c>
      <c r="O7" s="83">
        <f t="shared" si="1"/>
        <v>2</v>
      </c>
      <c r="P7" s="84"/>
      <c r="Q7" s="83">
        <f t="shared" ref="Q7:V7" si="2">SUM(Q8:Q12)</f>
        <v>0</v>
      </c>
      <c r="R7" s="83">
        <f t="shared" si="2"/>
        <v>3</v>
      </c>
      <c r="S7" s="83">
        <f t="shared" si="2"/>
        <v>40</v>
      </c>
      <c r="T7" s="83">
        <f t="shared" si="2"/>
        <v>30</v>
      </c>
      <c r="U7" s="83">
        <f t="shared" si="2"/>
        <v>14</v>
      </c>
      <c r="V7" s="83">
        <f t="shared" si="2"/>
        <v>3</v>
      </c>
      <c r="X7" s="83">
        <f t="shared" ref="X7:AC7" si="3">SUM(X8:X12)</f>
        <v>1</v>
      </c>
      <c r="Y7" s="83">
        <f t="shared" si="3"/>
        <v>11</v>
      </c>
      <c r="Z7" s="83">
        <f t="shared" si="3"/>
        <v>122</v>
      </c>
      <c r="AA7" s="83">
        <f t="shared" si="3"/>
        <v>98</v>
      </c>
      <c r="AB7" s="83">
        <f t="shared" si="3"/>
        <v>32</v>
      </c>
      <c r="AC7" s="83">
        <f t="shared" si="3"/>
        <v>6</v>
      </c>
    </row>
    <row r="8" spans="1:29">
      <c r="A8" s="58" t="str">
        <f>'Players by Team'!A2</f>
        <v>KIM VOLLMER</v>
      </c>
      <c r="B8" s="85"/>
      <c r="C8" s="86">
        <f>SUM(COUNTIF('Round 1 - Hole by Hole'!B5,"&lt;"&amp;$B$2-1.9))+(COUNTIF('Round 1 - Hole by Hole'!C5,"&lt;"&amp;$C$2-1.9))+(COUNTIF('Round 1 - Hole by Hole'!D5,"&lt;"&amp;$D$2-1.9))+(COUNTIF('Round 1 - Hole by Hole'!E5,"&lt;"&amp;$E$2-1.9))+(COUNTIF('Round 1 - Hole by Hole'!F5,"&lt;"&amp;$F$2-1.9))+(COUNTIF('Round 1 - Hole by Hole'!G5,"&lt;"&amp;$G$2-1.9))+(COUNTIF('Round 1 - Hole by Hole'!H5,"&lt;"&amp;$H$2-1.9))+(COUNTIF('Round 1 - Hole by Hole'!I5,"&lt;"&amp;$I$2-1.9))+(COUNTIF('Round 1 - Hole by Hole'!J5,"&lt;"&amp;$J$2-1.9))+(COUNTIF('Round 1 - Hole by Hole'!L5,"&lt;"&amp;$L$2-1.9))+(COUNTIF('Round 1 - Hole by Hole'!M5,"&lt;"&amp;$M$2-1.9))+(COUNTIF('Round 1 - Hole by Hole'!N5,"&lt;"&amp;$N$2-1.9))+(COUNTIF('Round 1 - Hole by Hole'!O5,"&lt;"&amp;$O$2-1.9))+(COUNTIF('Round 1 - Hole by Hole'!P5,"&lt;"&amp;$P$2-1.9))+(COUNTIF('Round 1 - Hole by Hole'!Q5,"&lt;"&amp;$Q$2-1.9))+(COUNTIF('Round 1 - Hole by Hole'!R5,"&lt;"&amp;$R$2-1.9))+(COUNTIF('Round 1 - Hole by Hole'!S5,"&lt;"&amp;$S$2-1.9))+(COUNTIF('Round 1 - Hole by Hole'!T5,"&lt;"&amp;$T$2-1.9))</f>
        <v>0</v>
      </c>
      <c r="D8" s="87">
        <f>SUM(COUNTIF('Round 1 - Hole by Hole'!B5,"="&amp;$B$2-1))+(COUNTIF('Round 1 - Hole by Hole'!C5,"="&amp;$C$2-1))+(COUNTIF('Round 1 - Hole by Hole'!D5,"="&amp;$D$2-1))+(COUNTIF('Round 1 - Hole by Hole'!E5,"="&amp;$E$2-1))+(COUNTIF('Round 1 - Hole by Hole'!F5,"="&amp;$F$2-1))+(COUNTIF('Round 1 - Hole by Hole'!G5,"="&amp;$G$2-1))+(COUNTIF('Round 1 - Hole by Hole'!H5,"="&amp;$H$2-1))+(COUNTIF('Round 1 - Hole by Hole'!I5,"="&amp;$I$2-1))+(COUNTIF('Round 1 - Hole by Hole'!J5,"="&amp;$J$2-1))+(COUNTIF('Round 1 - Hole by Hole'!L5,"="&amp;$L$2-1))+(COUNTIF('Round 1 - Hole by Hole'!M5,"="&amp;$M$2-1))+(COUNTIF('Round 1 - Hole by Hole'!N5,"="&amp;$N$2-1))+(COUNTIF('Round 1 - Hole by Hole'!O5,"="&amp;$O$2-1))+(COUNTIF('Round 1 - Hole by Hole'!P5,"="&amp;$P$2-1))+(COUNTIF('Round 1 - Hole by Hole'!Q5,"="&amp;$Q$2-1))+(COUNTIF('Round 1 - Hole by Hole'!R5,"="&amp;$R$2-1))+(COUNTIF('Round 1 - Hole by Hole'!S5,"="&amp;$S$2-1))+(COUNTIF('Round 1 - Hole by Hole'!T5,"="&amp;$T$2-1))</f>
        <v>1</v>
      </c>
      <c r="E8" s="87">
        <f>SUM(COUNTIF('Round 1 - Hole by Hole'!B5,"="&amp;$B$2))+(COUNTIF('Round 1 - Hole by Hole'!C5,"="&amp;$C$2))+(COUNTIF('Round 1 - Hole by Hole'!D5,"="&amp;$D$2))+(COUNTIF('Round 1 - Hole by Hole'!E5,"="&amp;$E$2))+(COUNTIF('Round 1 - Hole by Hole'!F5,"="&amp;$F$2))+(COUNTIF('Round 1 - Hole by Hole'!G5,"="&amp;$G$2))+(COUNTIF('Round 1 - Hole by Hole'!H5,"="&amp;$H$2))+(COUNTIF('Round 1 - Hole by Hole'!I5,"="&amp;$I$2))+(COUNTIF('Round 1 - Hole by Hole'!J5,"="&amp;$J$2))+(COUNTIF('Round 1 - Hole by Hole'!L5,"="&amp;$L$2))+(COUNTIF('Round 1 - Hole by Hole'!M5,"="&amp;$M$2))+(COUNTIF('Round 1 - Hole by Hole'!N5,"="&amp;$N$2))+(COUNTIF('Round 1 - Hole by Hole'!O5,"="&amp;$O$2))+(COUNTIF('Round 1 - Hole by Hole'!P5,"="&amp;$P$2))+(COUNTIF('Round 1 - Hole by Hole'!Q5,"="&amp;$Q$2))+(COUNTIF('Round 1 - Hole by Hole'!R5,"="&amp;$R$2))+(COUNTIF('Round 1 - Hole by Hole'!S5,"="&amp;$S$2))+(COUNTIF('Round 1 - Hole by Hole'!T5,"="&amp;$T$2))</f>
        <v>7</v>
      </c>
      <c r="F8" s="87">
        <f>SUM(COUNTIF('Round 1 - Hole by Hole'!B5,"="&amp;$B$2+1))+(COUNTIF('Round 1 - Hole by Hole'!C5,"="&amp;$C$2+1))+(COUNTIF('Round 1 - Hole by Hole'!D5,"="&amp;$D$2+1))+(COUNTIF('Round 1 - Hole by Hole'!E5,"="&amp;$E$2+1))+(COUNTIF('Round 1 - Hole by Hole'!F5,"="&amp;$F$2+1))+(COUNTIF('Round 1 - Hole by Hole'!G5,"="&amp;$G$2+1))+(COUNTIF('Round 1 - Hole by Hole'!H5,"="&amp;$H$2+1))+(COUNTIF('Round 1 - Hole by Hole'!I5,"="&amp;$I$2+1))+(COUNTIF('Round 1 - Hole by Hole'!J5,"="&amp;$J$2+1))+(COUNTIF('Round 1 - Hole by Hole'!L5,"="&amp;$L$2+1))+(COUNTIF('Round 1 - Hole by Hole'!M5,"="&amp;$M$2+1))+(COUNTIF('Round 1 - Hole by Hole'!N5,"="&amp;$N$2+1))+(COUNTIF('Round 1 - Hole by Hole'!O5,"="&amp;$O$2+1))+(COUNTIF('Round 1 - Hole by Hole'!P5,"="&amp;$P$2+1))+(COUNTIF('Round 1 - Hole by Hole'!Q5,"="&amp;$Q$2+1))+(COUNTIF('Round 1 - Hole by Hole'!R5,"="&amp;$R$2+1))+(COUNTIF('Round 1 - Hole by Hole'!S5,"="&amp;$S$2+1))+(COUNTIF('Round 1 - Hole by Hole'!T5,"="&amp;$T$2+1))</f>
        <v>5</v>
      </c>
      <c r="G8" s="87">
        <f>SUM(COUNTIF('Round 1 - Hole by Hole'!B5,"="&amp;$B$2+2))+(COUNTIF('Round 1 - Hole by Hole'!C5,"="&amp;$C$2+2))+(COUNTIF('Round 1 - Hole by Hole'!D5,"="&amp;$D$2+2))+(COUNTIF('Round 1 - Hole by Hole'!E5,"="&amp;$E$2+2))+(COUNTIF('Round 1 - Hole by Hole'!F5,"="&amp;$F$2+2))+(COUNTIF('Round 1 - Hole by Hole'!G5,"="&amp;$G$2+2))+(COUNTIF('Round 1 - Hole by Hole'!H5,"="&amp;$H$2+2))+(COUNTIF('Round 1 - Hole by Hole'!I5,"="&amp;$I$2+2))+(COUNTIF('Round 1 - Hole by Hole'!J5,"="&amp;$J$2+2))+(COUNTIF('Round 1 - Hole by Hole'!L5,"="&amp;$L$2+2))+(COUNTIF('Round 1 - Hole by Hole'!M5,"="&amp;$M$2+2))+(COUNTIF('Round 1 - Hole by Hole'!N5,"="&amp;$N$2+2))+(COUNTIF('Round 1 - Hole by Hole'!O5,"="&amp;$O$2+2))+(COUNTIF('Round 1 - Hole by Hole'!P5,"="&amp;$P$2+2))+(COUNTIF('Round 1 - Hole by Hole'!Q5,"="&amp;$Q$2+2))+(COUNTIF('Round 1 - Hole by Hole'!R5,"="&amp;$R$2+2))+(COUNTIF('Round 1 - Hole by Hole'!S5,"="&amp;$S$2+2))+(COUNTIF('Round 1 - Hole by Hole'!T5,"="&amp;$T$2+2))</f>
        <v>5</v>
      </c>
      <c r="H8" s="87">
        <f>SUM(COUNTIF('Round 1 - Hole by Hole'!B5,"&gt;"&amp;$B$2+2.1))+(COUNTIF('Round 1 - Hole by Hole'!C5,"&gt;"&amp;$C$2+2.1))+(COUNTIF('Round 1 - Hole by Hole'!D5,"&gt;"&amp;$D$2+2.1))+(COUNTIF('Round 1 - Hole by Hole'!E5,"&gt;"&amp;$E$2+2.1))+(COUNTIF('Round 1 - Hole by Hole'!F5,"&gt;"&amp;$F$2+2.1))+(COUNTIF('Round 1 - Hole by Hole'!G5,"&gt;"&amp;$G$2+2.1))+(COUNTIF('Round 1 - Hole by Hole'!H5,"&gt;"&amp;$H$2+2.1))+(COUNTIF('Round 1 - Hole by Hole'!I5,"&gt;"&amp;$I$2+2.1))+(COUNTIF('Round 1 - Hole by Hole'!J5,"&gt;"&amp;$J$2+2.1))+(COUNTIF('Round 1 - Hole by Hole'!L5,"&gt;"&amp;$L$2+2.1))+(COUNTIF('Round 1 - Hole by Hole'!M5,"&gt;"&amp;$M$2+2.1))+(COUNTIF('Round 1 - Hole by Hole'!N5,"&gt;"&amp;$N$2+2.1))+(COUNTIF('Round 1 - Hole by Hole'!O5,"&gt;"&amp;$O$2+2.1))+(COUNTIF('Round 1 - Hole by Hole'!P5,"&gt;"&amp;$P$2+2.1))+(COUNTIF('Round 1 - Hole by Hole'!Q5,"&gt;"&amp;$Q$2+2.1))+(COUNTIF('Round 1 - Hole by Hole'!R5,"&gt;"&amp;$R$2+2.1))+(COUNTIF('Round 1 - Hole by Hole'!S5,"&gt;"&amp;$S$2+2.1))+(COUNTIF('Round 1 - Hole by Hole'!T5,"&gt;"&amp;$T$2+2.1))</f>
        <v>0</v>
      </c>
      <c r="J8" s="86">
        <f>SUM(COUNTIF('Round 2 - Hole by Hole'!B5,"&lt;"&amp;$B$2-1.9))+(COUNTIF('Round 2 - Hole by Hole'!C5,"&lt;"&amp;$C$2-1.9))+(COUNTIF('Round 2 - Hole by Hole'!D5,"&lt;"&amp;$D$2-1.9))+(COUNTIF('Round 2 - Hole by Hole'!E5,"&lt;"&amp;$E$2-1.9))+(COUNTIF('Round 2 - Hole by Hole'!F5,"&lt;"&amp;$F$2-1.9))+(COUNTIF('Round 2 - Hole by Hole'!G5,"&lt;"&amp;$G$2-1.9))+(COUNTIF('Round 2 - Hole by Hole'!H5,"&lt;"&amp;$H$2-1.9))+(COUNTIF('Round 2 - Hole by Hole'!I5,"&lt;"&amp;$I$2-1.9))+(COUNTIF('Round 2 - Hole by Hole'!J5,"&lt;"&amp;$J$2-1.9))+(COUNTIF('Round 2 - Hole by Hole'!L5,"&lt;"&amp;$L$2-1.9))+(COUNTIF('Round 2 - Hole by Hole'!M5,"&lt;"&amp;$M$2-1.9))+(COUNTIF('Round 2 - Hole by Hole'!N5,"&lt;"&amp;$N$2-1.9))+(COUNTIF('Round 2 - Hole by Hole'!O5,"&lt;"&amp;$O$2-1.9))+(COUNTIF('Round 2 - Hole by Hole'!P5,"&lt;"&amp;$P$2-1.9))+(COUNTIF('Round 2 - Hole by Hole'!Q5,"&lt;"&amp;$Q$2-1.9))+(COUNTIF('Round 2 - Hole by Hole'!R5,"&lt;"&amp;$R$2-1.9))+(COUNTIF('Round 2 - Hole by Hole'!S5,"&lt;"&amp;$S$2-1.9))+(COUNTIF('Round 2 - Hole by Hole'!T5,"&lt;"&amp;$T$2-1.9))</f>
        <v>0</v>
      </c>
      <c r="K8" s="87">
        <f>SUM(COUNTIF('Round 2 - Hole by Hole'!B5,"="&amp;$B$2-1))+(COUNTIF('Round 2 - Hole by Hole'!C5,"="&amp;$C$2-1))+(COUNTIF('Round 2 - Hole by Hole'!D5,"="&amp;$D$2-1))+(COUNTIF('Round 2 - Hole by Hole'!E5,"="&amp;$E$2-1))+(COUNTIF('Round 2 - Hole by Hole'!F5,"="&amp;$F$2-1))+(COUNTIF('Round 2 - Hole by Hole'!G5,"="&amp;$G$2-1))+(COUNTIF('Round 2 - Hole by Hole'!H5,"="&amp;$H$2-1))+(COUNTIF('Round 2 - Hole by Hole'!I5,"="&amp;$I$2-1))+(COUNTIF('Round 2 - Hole by Hole'!J5,"="&amp;$J$2-1))+(COUNTIF('Round 2 - Hole by Hole'!L5,"="&amp;$L$2-1))+(COUNTIF('Round 2 - Hole by Hole'!M5,"="&amp;$M$2-1))+(COUNTIF('Round 2 - Hole by Hole'!N5,"="&amp;$N$2-1))+(COUNTIF('Round 2 - Hole by Hole'!O5,"="&amp;$O$2-1))+(COUNTIF('Round 2 - Hole by Hole'!P5,"="&amp;$P$2-1))+(COUNTIF('Round 2 - Hole by Hole'!Q5,"="&amp;$Q$2-1))+(COUNTIF('Round 2 - Hole by Hole'!R5,"="&amp;$R$2-1))+(COUNTIF('Round 2 - Hole by Hole'!S5,"="&amp;$S$2-1))+(COUNTIF('Round 2 - Hole by Hole'!T5,"="&amp;$T$2-1))</f>
        <v>1</v>
      </c>
      <c r="L8" s="87">
        <f>SUM(COUNTIF('Round 2 - Hole by Hole'!B5,"="&amp;$B$2))+(COUNTIF('Round 2 - Hole by Hole'!C5,"="&amp;$C$2))+(COUNTIF('Round 2 - Hole by Hole'!D5,"="&amp;$D$2))+(COUNTIF('Round 2 - Hole by Hole'!E5,"="&amp;$E$2))+(COUNTIF('Round 2 - Hole by Hole'!F5,"="&amp;$F$2))+(COUNTIF('Round 2 - Hole by Hole'!G5,"="&amp;$G$2))+(COUNTIF('Round 2 - Hole by Hole'!H5,"="&amp;$H$2))+(COUNTIF('Round 2 - Hole by Hole'!I5,"="&amp;$I$2))+(COUNTIF('Round 2 - Hole by Hole'!J5,"="&amp;$J$2))+(COUNTIF('Round 2 - Hole by Hole'!L5,"="&amp;$L$2))+(COUNTIF('Round 2 - Hole by Hole'!M5,"="&amp;$M$2))+(COUNTIF('Round 2 - Hole by Hole'!N5,"="&amp;$N$2))+(COUNTIF('Round 2 - Hole by Hole'!O5,"="&amp;$O$2))+(COUNTIF('Round 2 - Hole by Hole'!P5,"="&amp;$P$2))+(COUNTIF('Round 2 - Hole by Hole'!Q5,"="&amp;$Q$2))+(COUNTIF('Round 2 - Hole by Hole'!R5,"="&amp;$R$2))+(COUNTIF('Round 2 - Hole by Hole'!S5,"="&amp;$S$2))+(COUNTIF('Round 2 - Hole by Hole'!T5,"="&amp;$T$2))</f>
        <v>10</v>
      </c>
      <c r="M8" s="87">
        <f>SUM(COUNTIF('Round 2 - Hole by Hole'!B5,"="&amp;$B$2+1))+(COUNTIF('Round 2 - Hole by Hole'!C5,"="&amp;$C$2+1))+(COUNTIF('Round 2 - Hole by Hole'!D5,"="&amp;$D$2+1))+(COUNTIF('Round 2 - Hole by Hole'!E5,"="&amp;$E$2+1))+(COUNTIF('Round 2 - Hole by Hole'!F5,"="&amp;$F$2+1))+(COUNTIF('Round 2 - Hole by Hole'!G5,"="&amp;$G$2+1))+(COUNTIF('Round 2 - Hole by Hole'!H5,"="&amp;$H$2+1))+(COUNTIF('Round 2 - Hole by Hole'!I5,"="&amp;$I$2+1))+(COUNTIF('Round 2 - Hole by Hole'!J5,"="&amp;$J$2+1))+(COUNTIF('Round 2 - Hole by Hole'!L5,"="&amp;$L$2+1))+(COUNTIF('Round 2 - Hole by Hole'!M5,"="&amp;$M$2+1))+(COUNTIF('Round 2 - Hole by Hole'!N5,"="&amp;$N$2+1))+(COUNTIF('Round 2 - Hole by Hole'!O5,"="&amp;$O$2+1))+(COUNTIF('Round 2 - Hole by Hole'!P5,"="&amp;$P$2+1))+(COUNTIF('Round 2 - Hole by Hole'!Q5,"="&amp;$Q$2+1))+(COUNTIF('Round 2 - Hole by Hole'!R5,"="&amp;$R$2+1))+(COUNTIF('Round 2 - Hole by Hole'!S5,"="&amp;$S$2+1))+(COUNTIF('Round 2 - Hole by Hole'!T5,"="&amp;$T$2+1))</f>
        <v>5</v>
      </c>
      <c r="N8" s="87">
        <f>SUM(COUNTIF('Round 2 - Hole by Hole'!B5,"="&amp;$B$2+2))+(COUNTIF('Round 2 - Hole by Hole'!C5,"="&amp;$C$2+2))+(COUNTIF('Round 2 - Hole by Hole'!D5,"="&amp;$D$2+2))+(COUNTIF('Round 2 - Hole by Hole'!E5,"="&amp;$E$2+2))+(COUNTIF('Round 2 - Hole by Hole'!F5,"="&amp;$F$2+2))+(COUNTIF('Round 2 - Hole by Hole'!G5,"="&amp;$G$2+2))+(COUNTIF('Round 2 - Hole by Hole'!H5,"="&amp;$H$2+2))+(COUNTIF('Round 2 - Hole by Hole'!I5,"="&amp;$I$2+2))+(COUNTIF('Round 2 - Hole by Hole'!J5,"="&amp;$J$2+2))+(COUNTIF('Round 2 - Hole by Hole'!L5,"="&amp;$L$2+2))+(COUNTIF('Round 2 - Hole by Hole'!M5,"="&amp;$M$2+2))+(COUNTIF('Round 2 - Hole by Hole'!N5,"="&amp;$N$2+2))+(COUNTIF('Round 2 - Hole by Hole'!O5,"="&amp;$O$2+2))+(COUNTIF('Round 2 - Hole by Hole'!P5,"="&amp;$P$2+2))+(COUNTIF('Round 2 - Hole by Hole'!Q5,"="&amp;$Q$2+2))+(COUNTIF('Round 2 - Hole by Hole'!R5,"="&amp;$R$2+2))+(COUNTIF('Round 2 - Hole by Hole'!S5,"="&amp;$S$2+2))+(COUNTIF('Round 2 - Hole by Hole'!T5,"="&amp;$T$2+2))</f>
        <v>2</v>
      </c>
      <c r="O8" s="87">
        <f>SUM(COUNTIF('Round 2 - Hole by Hole'!B5,"&gt;"&amp;$B$2+2.1))+(COUNTIF('Round 2 - Hole by Hole'!C5,"&gt;"&amp;$C$2+2.1))+(COUNTIF('Round 2 - Hole by Hole'!D5,"&gt;"&amp;$D$2+2.1))+(COUNTIF('Round 2 - Hole by Hole'!E5,"&gt;"&amp;$E$2+2.1))+(COUNTIF('Round 2 - Hole by Hole'!F5,"&gt;"&amp;$F$2+2.1))+(COUNTIF('Round 2 - Hole by Hole'!G5,"&gt;"&amp;$G$2+2.1))+(COUNTIF('Round 2 - Hole by Hole'!H5,"&gt;"&amp;$H$2+2.1))+(COUNTIF('Round 2 - Hole by Hole'!I5,"&gt;"&amp;$I$2+2.1))+(COUNTIF('Round 2 - Hole by Hole'!J5,"&gt;"&amp;$J$2+2.1))+(COUNTIF('Round 2 - Hole by Hole'!L5,"&gt;"&amp;$L$2+2.1))+(COUNTIF('Round 2 - Hole by Hole'!M5,"&gt;"&amp;$M$2+2.1))+(COUNTIF('Round 2 - Hole by Hole'!N5,"&gt;"&amp;$N$2+2.1))+(COUNTIF('Round 2 - Hole by Hole'!O5,"&gt;"&amp;$O$2+2.1))+(COUNTIF('Round 2 - Hole by Hole'!P5,"&gt;"&amp;$P$2+2.1))+(COUNTIF('Round 2 - Hole by Hole'!Q5,"&gt;"&amp;$Q$2+2.1))+(COUNTIF('Round 2 - Hole by Hole'!R5,"&gt;"&amp;$R$2+2.1))+(COUNTIF('Round 2 - Hole by Hole'!S5,"&gt;"&amp;$S$2+2.1))+(COUNTIF('Round 2 - Hole by Hole'!T5,"&gt;"&amp;$T$2+2.1))</f>
        <v>0</v>
      </c>
      <c r="Q8" s="86">
        <f>SUM(COUNTIF('Round 3 - Hole by Hole'!B5,"&lt;"&amp;$B$3-1.9))+(COUNTIF('Round 3 - Hole by Hole'!C5,"&lt;"&amp;$C$3-1.9))+(COUNTIF('Round 3 - Hole by Hole'!D5,"&lt;"&amp;$D$3-1.9))+(COUNTIF('Round 3 - Hole by Hole'!E5,"&lt;"&amp;$E$3-1.9))+(COUNTIF('Round 3 - Hole by Hole'!F5,"&lt;"&amp;$F$3-1.9))+(COUNTIF('Round 3 - Hole by Hole'!G5,"&lt;"&amp;$G$3-1.9))+(COUNTIF('Round 3 - Hole by Hole'!H5,"&lt;"&amp;$H$3-1.9))+(COUNTIF('Round 3 - Hole by Hole'!I5,"&lt;"&amp;$I$3-1.9))+(COUNTIF('Round 3 - Hole by Hole'!J5,"&lt;"&amp;$J$3-1.9))+(COUNTIF('Round 3 - Hole by Hole'!L5,"&lt;"&amp;$L$3-1.9))+(COUNTIF('Round 3 - Hole by Hole'!M5,"&lt;"&amp;$M$3-1.9))+(COUNTIF('Round 3 - Hole by Hole'!N5,"&lt;"&amp;$N$3-1.9))+(COUNTIF('Round 3 - Hole by Hole'!O5,"&lt;"&amp;$O$3-1.9))+(COUNTIF('Round 3 - Hole by Hole'!P5,"&lt;"&amp;$P$3-1.9))+(COUNTIF('Round 3 - Hole by Hole'!Q5,"&lt;"&amp;$Q$3-1.9))+(COUNTIF('Round 3 - Hole by Hole'!R5,"&lt;"&amp;$R$3-1.9))+(COUNTIF('Round 3 - Hole by Hole'!S5,"&lt;"&amp;$S$3-1.9))+(COUNTIF('Round 3 - Hole by Hole'!T5,"&lt;"&amp;$T$3-1.9))</f>
        <v>0</v>
      </c>
      <c r="R8" s="87">
        <f>SUM(COUNTIF('Round 3 - Hole by Hole'!B5,"="&amp;$B$3-1))+(COUNTIF('Round 3 - Hole by Hole'!C5,"="&amp;$C$3-1))+(COUNTIF('Round 3 - Hole by Hole'!D5,"="&amp;$D$3-1))+(COUNTIF('Round 3 - Hole by Hole'!E5,"="&amp;$E$3-1))+(COUNTIF('Round 3 - Hole by Hole'!F5,"="&amp;$F$3-1))+(COUNTIF('Round 3 - Hole by Hole'!G5,"="&amp;$G$3-1))+(COUNTIF('Round 3 - Hole by Hole'!H5,"="&amp;$H$3-1))+(COUNTIF('Round 3 - Hole by Hole'!I5,"="&amp;$I$3-1))+(COUNTIF('Round 3 - Hole by Hole'!J5,"="&amp;$J$3-1))+(COUNTIF('Round 3 - Hole by Hole'!L5,"="&amp;$L$3-1))+(COUNTIF('Round 3 - Hole by Hole'!M5,"="&amp;$M$3-1))+(COUNTIF('Round 3 - Hole by Hole'!N5,"="&amp;$N$3-1))+(COUNTIF('Round 3 - Hole by Hole'!O5,"="&amp;$O$3-1))+(COUNTIF('Round 3 - Hole by Hole'!P5,"="&amp;$P$3-1))+(COUNTIF('Round 3 - Hole by Hole'!Q5,"="&amp;$Q$3-1))+(COUNTIF('Round 3 - Hole by Hole'!R5,"="&amp;$R$3-1))+(COUNTIF('Round 3 - Hole by Hole'!S5,"="&amp;$S$3-1))+(COUNTIF('Round 3 - Hole by Hole'!T5,"="&amp;$T$3-1))</f>
        <v>0</v>
      </c>
      <c r="S8" s="87">
        <f>SUM(COUNTIF('Round 3 - Hole by Hole'!B5,"="&amp;$B$3))+(COUNTIF('Round 3 - Hole by Hole'!C5,"="&amp;$C$3))+(COUNTIF('Round 3 - Hole by Hole'!D5,"="&amp;$D$3))+(COUNTIF('Round 3 - Hole by Hole'!E5,"="&amp;$E$3))+(COUNTIF('Round 3 - Hole by Hole'!F5,"="&amp;$F$3))+(COUNTIF('Round 3 - Hole by Hole'!G5,"="&amp;$G$3))+(COUNTIF('Round 3 - Hole by Hole'!H5,"="&amp;$H$3))+(COUNTIF('Round 3 - Hole by Hole'!I5,"="&amp;$I$3))+(COUNTIF('Round 3 - Hole by Hole'!J5,"="&amp;$J$3))+(COUNTIF('Round 3 - Hole by Hole'!L5,"="&amp;$L$3))+(COUNTIF('Round 3 - Hole by Hole'!M5,"="&amp;$M$3))+(COUNTIF('Round 3 - Hole by Hole'!N5,"="&amp;$N$3))+(COUNTIF('Round 3 - Hole by Hole'!O5,"="&amp;$O$3))+(COUNTIF('Round 3 - Hole by Hole'!P5,"="&amp;$P$3))+(COUNTIF('Round 3 - Hole by Hole'!Q5,"="&amp;$Q$3))+(COUNTIF('Round 3 - Hole by Hole'!R5,"="&amp;$R$3))+(COUNTIF('Round 3 - Hole by Hole'!S5,"="&amp;$S$3))+(COUNTIF('Round 3 - Hole by Hole'!T5,"="&amp;$T$3))</f>
        <v>8</v>
      </c>
      <c r="T8" s="87">
        <f>SUM(COUNTIF('Round 3 - Hole by Hole'!B5,"="&amp;$B$3+1))+(COUNTIF('Round 3 - Hole by Hole'!C5,"="&amp;$C$3+1))+(COUNTIF('Round 3 - Hole by Hole'!D5,"="&amp;$D$3+1))+(COUNTIF('Round 3 - Hole by Hole'!E5,"="&amp;$E$3+1))+(COUNTIF('Round 3 - Hole by Hole'!F5,"="&amp;$F$3+1))+(COUNTIF('Round 3 - Hole by Hole'!G5,"="&amp;$G$3+1))+(COUNTIF('Round 3 - Hole by Hole'!H5,"="&amp;$H$3+1))+(COUNTIF('Round 3 - Hole by Hole'!I5,"="&amp;$I$3+1))+(COUNTIF('Round 3 - Hole by Hole'!J5,"="&amp;$J$3+1))+(COUNTIF('Round 3 - Hole by Hole'!L5,"="&amp;$L$3+1))+(COUNTIF('Round 3 - Hole by Hole'!M5,"="&amp;$M$3+1))+(COUNTIF('Round 3 - Hole by Hole'!N5,"="&amp;$N$3+1))+(COUNTIF('Round 3 - Hole by Hole'!O5,"="&amp;$O$3+1))+(COUNTIF('Round 3 - Hole by Hole'!P5,"="&amp;$P$3+1))+(COUNTIF('Round 3 - Hole by Hole'!Q5,"="&amp;$Q$3+1))+(COUNTIF('Round 3 - Hole by Hole'!R5,"="&amp;$R$3+1))+(COUNTIF('Round 3 - Hole by Hole'!S5,"="&amp;$S$3+1))+(COUNTIF('Round 3 - Hole by Hole'!T5,"="&amp;$T$3+1))</f>
        <v>6</v>
      </c>
      <c r="U8" s="87">
        <f>SUM(COUNTIF('Round 3 - Hole by Hole'!B5,"="&amp;$B$3+2))+(COUNTIF('Round 3 - Hole by Hole'!C5,"="&amp;$C$3+2))+(COUNTIF('Round 3 - Hole by Hole'!D5,"="&amp;$D$3+2))+(COUNTIF('Round 3 - Hole by Hole'!E5,"="&amp;$E$3+2))+(COUNTIF('Round 3 - Hole by Hole'!F5,"="&amp;$F$3+2))+(COUNTIF('Round 3 - Hole by Hole'!G5,"="&amp;$G$3+2))+(COUNTIF('Round 3 - Hole by Hole'!H5,"="&amp;$H$3+2))+(COUNTIF('Round 3 - Hole by Hole'!I5,"="&amp;$I$3+2))+(COUNTIF('Round 3 - Hole by Hole'!J5,"="&amp;$J$3+2))+(COUNTIF('Round 3 - Hole by Hole'!L5,"="&amp;$L$3+2))+(COUNTIF('Round 3 - Hole by Hole'!M5,"="&amp;$M$3+2))+(COUNTIF('Round 3 - Hole by Hole'!N5,"="&amp;$N$3+2))+(COUNTIF('Round 3 - Hole by Hole'!O5,"="&amp;$O$3+2))+(COUNTIF('Round 3 - Hole by Hole'!P5,"="&amp;$P$3+2))+(COUNTIF('Round 3 - Hole by Hole'!Q5,"="&amp;$Q$3+2))+(COUNTIF('Round 3 - Hole by Hole'!R5,"="&amp;$R$3+2))+(COUNTIF('Round 3 - Hole by Hole'!S5,"="&amp;$S$3+2))+(COUNTIF('Round 3 - Hole by Hole'!T5,"="&amp;$T$3+2))</f>
        <v>4</v>
      </c>
      <c r="V8" s="87">
        <f>SUM(COUNTIF('Round 3 - Hole by Hole'!B5,"&gt;"&amp;$B$3+2.1))+(COUNTIF('Round 3 - Hole by Hole'!C5,"&gt;"&amp;$C$3+2.1))+(COUNTIF('Round 3 - Hole by Hole'!D5,"&gt;"&amp;$D$3+2.1))+(COUNTIF('Round 3 - Hole by Hole'!E5,"&gt;"&amp;$E$3+2.1))+(COUNTIF('Round 3 - Hole by Hole'!F5,"&gt;"&amp;$F$3+2.1))+(COUNTIF('Round 3 - Hole by Hole'!G5,"&gt;"&amp;$G$3+2.1))+(COUNTIF('Round 3 - Hole by Hole'!H5,"&gt;"&amp;$H$3+2.1))+(COUNTIF('Round 3 - Hole by Hole'!I5,"&gt;"&amp;$I$3+2.1))+(COUNTIF('Round 3 - Hole by Hole'!J5,"&gt;"&amp;$J$3+2.1))+(COUNTIF('Round 3 - Hole by Hole'!L5,"&gt;"&amp;$L$3+2.1))+(COUNTIF('Round 3 - Hole by Hole'!M5,"&gt;"&amp;$M$3+2.1))+(COUNTIF('Round 3 - Hole by Hole'!N5,"&gt;"&amp;$N$3+2.1))+(COUNTIF('Round 3 - Hole by Hole'!O5,"&gt;"&amp;$O$3+2.1))+(COUNTIF('Round 3 - Hole by Hole'!P5,"&gt;"&amp;$P$3+2.1))+(COUNTIF('Round 3 - Hole by Hole'!Q5,"&gt;"&amp;$Q$3+2.1))+(COUNTIF('Round 3 - Hole by Hole'!R5,"&gt;"&amp;$R$3+2.1))+(COUNTIF('Round 3 - Hole by Hole'!S5,"&gt;"&amp;$S$3+2.1))+(COUNTIF('Round 3 - Hole by Hole'!T5,"&gt;"&amp;$T$3+2.1))</f>
        <v>0</v>
      </c>
      <c r="X8" s="86">
        <f>SUM(C8,J8,Q8)</f>
        <v>0</v>
      </c>
      <c r="Y8" s="86">
        <f t="shared" ref="Y8:AB8" si="4">SUM(D8,K8,R8)</f>
        <v>2</v>
      </c>
      <c r="Z8" s="86">
        <f t="shared" si="4"/>
        <v>25</v>
      </c>
      <c r="AA8" s="86">
        <f t="shared" si="4"/>
        <v>16</v>
      </c>
      <c r="AB8" s="86">
        <f t="shared" si="4"/>
        <v>11</v>
      </c>
      <c r="AC8" s="86">
        <f>SUM(H8,O8,V8)</f>
        <v>0</v>
      </c>
    </row>
    <row r="9" spans="1:29">
      <c r="A9" s="58" t="str">
        <f>'Players by Team'!A3</f>
        <v>ANNA GRACE MAKO</v>
      </c>
      <c r="B9" s="85"/>
      <c r="C9" s="110">
        <f>SUM(COUNTIF('Round 1 - Hole by Hole'!B6,"&lt;"&amp;$B$2-1.9))+(COUNTIF('Round 1 - Hole by Hole'!C6,"&lt;"&amp;$C$2-1.9))+(COUNTIF('Round 1 - Hole by Hole'!D6,"&lt;"&amp;$D$2-1.9))+(COUNTIF('Round 1 - Hole by Hole'!E6,"&lt;"&amp;$E$2-1.9))+(COUNTIF('Round 1 - Hole by Hole'!F6,"&lt;"&amp;$F$2-1.9))+(COUNTIF('Round 1 - Hole by Hole'!G6,"&lt;"&amp;$G$2-1.9))+(COUNTIF('Round 1 - Hole by Hole'!H6,"&lt;"&amp;$H$2-1.9))+(COUNTIF('Round 1 - Hole by Hole'!I6,"&lt;"&amp;$I$2-1.9))+(COUNTIF('Round 1 - Hole by Hole'!J6,"&lt;"&amp;$J$2-1.9))+(COUNTIF('Round 1 - Hole by Hole'!L6,"&lt;"&amp;$L$2-1.9))+(COUNTIF('Round 1 - Hole by Hole'!M6,"&lt;"&amp;$M$2-1.9))+(COUNTIF('Round 1 - Hole by Hole'!N6,"&lt;"&amp;$N$2-1.9))+(COUNTIF('Round 1 - Hole by Hole'!O6,"&lt;"&amp;$O$2-1.9))+(COUNTIF('Round 1 - Hole by Hole'!P6,"&lt;"&amp;$P$2-1.9))+(COUNTIF('Round 1 - Hole by Hole'!Q6,"&lt;"&amp;$Q$2-1.9))+(COUNTIF('Round 1 - Hole by Hole'!R6,"&lt;"&amp;$R$2-1.9))+(COUNTIF('Round 1 - Hole by Hole'!S6,"&lt;"&amp;$S$2-1.9))+(COUNTIF('Round 1 - Hole by Hole'!T6,"&lt;"&amp;$T$2-1.9))</f>
        <v>0</v>
      </c>
      <c r="D9" s="110">
        <f>SUM(COUNTIF('Round 1 - Hole by Hole'!B6,"="&amp;$B$2-1))+(COUNTIF('Round 1 - Hole by Hole'!C6,"="&amp;$C$2-1))+(COUNTIF('Round 1 - Hole by Hole'!D6,"="&amp;$D$2-1))+(COUNTIF('Round 1 - Hole by Hole'!E6,"="&amp;$E$2-1))+(COUNTIF('Round 1 - Hole by Hole'!F6,"="&amp;$F$2-1))+(COUNTIF('Round 1 - Hole by Hole'!G6,"="&amp;$G$2-1))+(COUNTIF('Round 1 - Hole by Hole'!H6,"="&amp;$H$2-1))+(COUNTIF('Round 1 - Hole by Hole'!I6,"="&amp;$I$2-1))+(COUNTIF('Round 1 - Hole by Hole'!J6,"="&amp;$J$2-1))+(COUNTIF('Round 1 - Hole by Hole'!L6,"="&amp;$L$2-1))+(COUNTIF('Round 1 - Hole by Hole'!M6,"="&amp;$M$2-1))+(COUNTIF('Round 1 - Hole by Hole'!N6,"="&amp;$N$2-1))+(COUNTIF('Round 1 - Hole by Hole'!O6,"="&amp;$O$2-1))+(COUNTIF('Round 1 - Hole by Hole'!P6,"="&amp;$P$2-1))+(COUNTIF('Round 1 - Hole by Hole'!Q6,"="&amp;$Q$2-1))+(COUNTIF('Round 1 - Hole by Hole'!R6,"="&amp;$R$2-1))+(COUNTIF('Round 1 - Hole by Hole'!S6,"="&amp;$S$2-1))+(COUNTIF('Round 1 - Hole by Hole'!T6,"="&amp;$T$2-1))</f>
        <v>1</v>
      </c>
      <c r="E9" s="110">
        <f>SUM(COUNTIF('Round 1 - Hole by Hole'!B6,"="&amp;$B$2))+(COUNTIF('Round 1 - Hole by Hole'!C6,"="&amp;$C$2))+(COUNTIF('Round 1 - Hole by Hole'!D6,"="&amp;$D$2))+(COUNTIF('Round 1 - Hole by Hole'!E6,"="&amp;$E$2))+(COUNTIF('Round 1 - Hole by Hole'!F6,"="&amp;$F$2))+(COUNTIF('Round 1 - Hole by Hole'!G6,"="&amp;$G$2))+(COUNTIF('Round 1 - Hole by Hole'!H6,"="&amp;$H$2))+(COUNTIF('Round 1 - Hole by Hole'!I6,"="&amp;$I$2))+(COUNTIF('Round 1 - Hole by Hole'!J6,"="&amp;$J$2))+(COUNTIF('Round 1 - Hole by Hole'!L6,"="&amp;$L$2))+(COUNTIF('Round 1 - Hole by Hole'!M6,"="&amp;$M$2))+(COUNTIF('Round 1 - Hole by Hole'!N6,"="&amp;$N$2))+(COUNTIF('Round 1 - Hole by Hole'!O6,"="&amp;$O$2))+(COUNTIF('Round 1 - Hole by Hole'!P6,"="&amp;$P$2))+(COUNTIF('Round 1 - Hole by Hole'!Q6,"="&amp;$Q$2))+(COUNTIF('Round 1 - Hole by Hole'!R6,"="&amp;$R$2))+(COUNTIF('Round 1 - Hole by Hole'!S6,"="&amp;$S$2))+(COUNTIF('Round 1 - Hole by Hole'!T6,"="&amp;$T$2))</f>
        <v>10</v>
      </c>
      <c r="F9" s="110">
        <f>SUM(COUNTIF('Round 1 - Hole by Hole'!B6,"="&amp;$B$2+1))+(COUNTIF('Round 1 - Hole by Hole'!C6,"="&amp;$C$2+1))+(COUNTIF('Round 1 - Hole by Hole'!D6,"="&amp;$D$2+1))+(COUNTIF('Round 1 - Hole by Hole'!E6,"="&amp;$E$2+1))+(COUNTIF('Round 1 - Hole by Hole'!F6,"="&amp;$F$2+1))+(COUNTIF('Round 1 - Hole by Hole'!G6,"="&amp;$G$2+1))+(COUNTIF('Round 1 - Hole by Hole'!H6,"="&amp;$H$2+1))+(COUNTIF('Round 1 - Hole by Hole'!I6,"="&amp;$I$2+1))+(COUNTIF('Round 1 - Hole by Hole'!J6,"="&amp;$J$2+1))+(COUNTIF('Round 1 - Hole by Hole'!L6,"="&amp;$L$2+1))+(COUNTIF('Round 1 - Hole by Hole'!M6,"="&amp;$M$2+1))+(COUNTIF('Round 1 - Hole by Hole'!N6,"="&amp;$N$2+1))+(COUNTIF('Round 1 - Hole by Hole'!O6,"="&amp;$O$2+1))+(COUNTIF('Round 1 - Hole by Hole'!P6,"="&amp;$P$2+1))+(COUNTIF('Round 1 - Hole by Hole'!Q6,"="&amp;$Q$2+1))+(COUNTIF('Round 1 - Hole by Hole'!R6,"="&amp;$R$2+1))+(COUNTIF('Round 1 - Hole by Hole'!S6,"="&amp;$S$2+1))+(COUNTIF('Round 1 - Hole by Hole'!T6,"="&amp;$T$2+1))</f>
        <v>5</v>
      </c>
      <c r="G9" s="110">
        <f>SUM(COUNTIF('Round 1 - Hole by Hole'!B6,"="&amp;$B$2+2))+(COUNTIF('Round 1 - Hole by Hole'!C6,"="&amp;$C$2+2))+(COUNTIF('Round 1 - Hole by Hole'!D6,"="&amp;$D$2+2))+(COUNTIF('Round 1 - Hole by Hole'!E6,"="&amp;$E$2+2))+(COUNTIF('Round 1 - Hole by Hole'!F6,"="&amp;$F$2+2))+(COUNTIF('Round 1 - Hole by Hole'!G6,"="&amp;$G$2+2))+(COUNTIF('Round 1 - Hole by Hole'!H6,"="&amp;$H$2+2))+(COUNTIF('Round 1 - Hole by Hole'!I6,"="&amp;$I$2+2))+(COUNTIF('Round 1 - Hole by Hole'!J6,"="&amp;$J$2+2))+(COUNTIF('Round 1 - Hole by Hole'!L6,"="&amp;$L$2+2))+(COUNTIF('Round 1 - Hole by Hole'!M6,"="&amp;$M$2+2))+(COUNTIF('Round 1 - Hole by Hole'!N6,"="&amp;$N$2+2))+(COUNTIF('Round 1 - Hole by Hole'!O6,"="&amp;$O$2+2))+(COUNTIF('Round 1 - Hole by Hole'!P6,"="&amp;$P$2+2))+(COUNTIF('Round 1 - Hole by Hole'!Q6,"="&amp;$Q$2+2))+(COUNTIF('Round 1 - Hole by Hole'!R6,"="&amp;$R$2+2))+(COUNTIF('Round 1 - Hole by Hole'!S6,"="&amp;$S$2+2))+(COUNTIF('Round 1 - Hole by Hole'!T6,"="&amp;$T$2+2))</f>
        <v>2</v>
      </c>
      <c r="H9" s="110">
        <f>SUM(COUNTIF('Round 1 - Hole by Hole'!B6,"&gt;"&amp;$B$2+2.1))+(COUNTIF('Round 1 - Hole by Hole'!C6,"&gt;"&amp;$C$2+2.1))+(COUNTIF('Round 1 - Hole by Hole'!D6,"&gt;"&amp;$D$2+2.1))+(COUNTIF('Round 1 - Hole by Hole'!E6,"&gt;"&amp;$E$2+2.1))+(COUNTIF('Round 1 - Hole by Hole'!F6,"&gt;"&amp;$F$2+2.1))+(COUNTIF('Round 1 - Hole by Hole'!G6,"&gt;"&amp;$G$2+2.1))+(COUNTIF('Round 1 - Hole by Hole'!H6,"&gt;"&amp;$H$2+2.1))+(COUNTIF('Round 1 - Hole by Hole'!I6,"&gt;"&amp;$I$2+2.1))+(COUNTIF('Round 1 - Hole by Hole'!J6,"&gt;"&amp;$J$2+2.1))+(COUNTIF('Round 1 - Hole by Hole'!L6,"&gt;"&amp;$L$2+2.1))+(COUNTIF('Round 1 - Hole by Hole'!M6,"&gt;"&amp;$M$2+2.1))+(COUNTIF('Round 1 - Hole by Hole'!N6,"&gt;"&amp;$N$2+2.1))+(COUNTIF('Round 1 - Hole by Hole'!O6,"&gt;"&amp;$O$2+2.1))+(COUNTIF('Round 1 - Hole by Hole'!P6,"&gt;"&amp;$P$2+2.1))+(COUNTIF('Round 1 - Hole by Hole'!Q6,"&gt;"&amp;$Q$2+2.1))+(COUNTIF('Round 1 - Hole by Hole'!R6,"&gt;"&amp;$R$2+2.1))+(COUNTIF('Round 1 - Hole by Hole'!S6,"&gt;"&amp;$S$2+2.1))+(COUNTIF('Round 1 - Hole by Hole'!T6,"&gt;"&amp;$T$2+2.1))</f>
        <v>0</v>
      </c>
      <c r="J9" s="110">
        <f>SUM(COUNTIF('Round 2 - Hole by Hole'!B6,"&lt;"&amp;$B$2-1.9))+(COUNTIF('Round 2 - Hole by Hole'!C6,"&lt;"&amp;$C$2-1.9))+(COUNTIF('Round 2 - Hole by Hole'!D6,"&lt;"&amp;$D$2-1.9))+(COUNTIF('Round 2 - Hole by Hole'!E6,"&lt;"&amp;$E$2-1.9))+(COUNTIF('Round 2 - Hole by Hole'!F6,"&lt;"&amp;$F$2-1.9))+(COUNTIF('Round 2 - Hole by Hole'!G6,"&lt;"&amp;$G$2-1.9))+(COUNTIF('Round 2 - Hole by Hole'!H6,"&lt;"&amp;$H$2-1.9))+(COUNTIF('Round 2 - Hole by Hole'!I6,"&lt;"&amp;$I$2-1.9))+(COUNTIF('Round 2 - Hole by Hole'!J6,"&lt;"&amp;$J$2-1.9))+(COUNTIF('Round 2 - Hole by Hole'!L6,"&lt;"&amp;$L$2-1.9))+(COUNTIF('Round 2 - Hole by Hole'!M6,"&lt;"&amp;$M$2-1.9))+(COUNTIF('Round 2 - Hole by Hole'!N6,"&lt;"&amp;$N$2-1.9))+(COUNTIF('Round 2 - Hole by Hole'!O6,"&lt;"&amp;$O$2-1.9))+(COUNTIF('Round 2 - Hole by Hole'!P6,"&lt;"&amp;$P$2-1.9))+(COUNTIF('Round 2 - Hole by Hole'!Q6,"&lt;"&amp;$Q$2-1.9))+(COUNTIF('Round 2 - Hole by Hole'!R6,"&lt;"&amp;$R$2-1.9))+(COUNTIF('Round 2 - Hole by Hole'!S6,"&lt;"&amp;$S$2-1.9))+(COUNTIF('Round 2 - Hole by Hole'!T6,"&lt;"&amp;$T$2-1.9))</f>
        <v>0</v>
      </c>
      <c r="K9" s="110">
        <f>SUM(COUNTIF('Round 2 - Hole by Hole'!B6,"="&amp;$B$2-1))+(COUNTIF('Round 2 - Hole by Hole'!C6,"="&amp;$C$2-1))+(COUNTIF('Round 2 - Hole by Hole'!D6,"="&amp;$D$2-1))+(COUNTIF('Round 2 - Hole by Hole'!E6,"="&amp;$E$2-1))+(COUNTIF('Round 2 - Hole by Hole'!F6,"="&amp;$F$2-1))+(COUNTIF('Round 2 - Hole by Hole'!G6,"="&amp;$G$2-1))+(COUNTIF('Round 2 - Hole by Hole'!H6,"="&amp;$H$2-1))+(COUNTIF('Round 2 - Hole by Hole'!I6,"="&amp;$I$2-1))+(COUNTIF('Round 2 - Hole by Hole'!J6,"="&amp;$J$2-1))+(COUNTIF('Round 2 - Hole by Hole'!L6,"="&amp;$L$2-1))+(COUNTIF('Round 2 - Hole by Hole'!M6,"="&amp;$M$2-1))+(COUNTIF('Round 2 - Hole by Hole'!N6,"="&amp;$N$2-1))+(COUNTIF('Round 2 - Hole by Hole'!O6,"="&amp;$O$2-1))+(COUNTIF('Round 2 - Hole by Hole'!P6,"="&amp;$P$2-1))+(COUNTIF('Round 2 - Hole by Hole'!Q6,"="&amp;$Q$2-1))+(COUNTIF('Round 2 - Hole by Hole'!R6,"="&amp;$R$2-1))+(COUNTIF('Round 2 - Hole by Hole'!S6,"="&amp;$S$2-1))+(COUNTIF('Round 2 - Hole by Hole'!T6,"="&amp;$T$2-1))</f>
        <v>0</v>
      </c>
      <c r="L9" s="110">
        <f>SUM(COUNTIF('Round 2 - Hole by Hole'!B6,"="&amp;$B$2))+(COUNTIF('Round 2 - Hole by Hole'!C6,"="&amp;$C$2))+(COUNTIF('Round 2 - Hole by Hole'!D6,"="&amp;$D$2))+(COUNTIF('Round 2 - Hole by Hole'!E6,"="&amp;$E$2))+(COUNTIF('Round 2 - Hole by Hole'!F6,"="&amp;$F$2))+(COUNTIF('Round 2 - Hole by Hole'!G6,"="&amp;$G$2))+(COUNTIF('Round 2 - Hole by Hole'!H6,"="&amp;$H$2))+(COUNTIF('Round 2 - Hole by Hole'!I6,"="&amp;$I$2))+(COUNTIF('Round 2 - Hole by Hole'!J6,"="&amp;$J$2))+(COUNTIF('Round 2 - Hole by Hole'!L6,"="&amp;$L$2))+(COUNTIF('Round 2 - Hole by Hole'!M6,"="&amp;$M$2))+(COUNTIF('Round 2 - Hole by Hole'!N6,"="&amp;$N$2))+(COUNTIF('Round 2 - Hole by Hole'!O6,"="&amp;$O$2))+(COUNTIF('Round 2 - Hole by Hole'!P6,"="&amp;$P$2))+(COUNTIF('Round 2 - Hole by Hole'!Q6,"="&amp;$Q$2))+(COUNTIF('Round 2 - Hole by Hole'!R6,"="&amp;$R$2))+(COUNTIF('Round 2 - Hole by Hole'!S6,"="&amp;$S$2))+(COUNTIF('Round 2 - Hole by Hole'!T6,"="&amp;$T$2))</f>
        <v>3</v>
      </c>
      <c r="M9" s="110">
        <f>SUM(COUNTIF('Round 2 - Hole by Hole'!B6,"="&amp;$B$2+1))+(COUNTIF('Round 2 - Hole by Hole'!C6,"="&amp;$C$2+1))+(COUNTIF('Round 2 - Hole by Hole'!D6,"="&amp;$D$2+1))+(COUNTIF('Round 2 - Hole by Hole'!E6,"="&amp;$E$2+1))+(COUNTIF('Round 2 - Hole by Hole'!F6,"="&amp;$F$2+1))+(COUNTIF('Round 2 - Hole by Hole'!G6,"="&amp;$G$2+1))+(COUNTIF('Round 2 - Hole by Hole'!H6,"="&amp;$H$2+1))+(COUNTIF('Round 2 - Hole by Hole'!I6,"="&amp;$I$2+1))+(COUNTIF('Round 2 - Hole by Hole'!J6,"="&amp;$J$2+1))+(COUNTIF('Round 2 - Hole by Hole'!L6,"="&amp;$L$2+1))+(COUNTIF('Round 2 - Hole by Hole'!M6,"="&amp;$M$2+1))+(COUNTIF('Round 2 - Hole by Hole'!N6,"="&amp;$N$2+1))+(COUNTIF('Round 2 - Hole by Hole'!O6,"="&amp;$O$2+1))+(COUNTIF('Round 2 - Hole by Hole'!P6,"="&amp;$P$2+1))+(COUNTIF('Round 2 - Hole by Hole'!Q6,"="&amp;$Q$2+1))+(COUNTIF('Round 2 - Hole by Hole'!R6,"="&amp;$R$2+1))+(COUNTIF('Round 2 - Hole by Hole'!S6,"="&amp;$S$2+1))+(COUNTIF('Round 2 - Hole by Hole'!T6,"="&amp;$T$2+1))</f>
        <v>11</v>
      </c>
      <c r="N9" s="110">
        <f>SUM(COUNTIF('Round 2 - Hole by Hole'!B6,"="&amp;$B$2+2))+(COUNTIF('Round 2 - Hole by Hole'!C6,"="&amp;$C$2+2))+(COUNTIF('Round 2 - Hole by Hole'!D6,"="&amp;$D$2+2))+(COUNTIF('Round 2 - Hole by Hole'!E6,"="&amp;$E$2+2))+(COUNTIF('Round 2 - Hole by Hole'!F6,"="&amp;$F$2+2))+(COUNTIF('Round 2 - Hole by Hole'!G6,"="&amp;$G$2+2))+(COUNTIF('Round 2 - Hole by Hole'!H6,"="&amp;$H$2+2))+(COUNTIF('Round 2 - Hole by Hole'!I6,"="&amp;$I$2+2))+(COUNTIF('Round 2 - Hole by Hole'!J6,"="&amp;$J$2+2))+(COUNTIF('Round 2 - Hole by Hole'!L6,"="&amp;$L$2+2))+(COUNTIF('Round 2 - Hole by Hole'!M6,"="&amp;$M$2+2))+(COUNTIF('Round 2 - Hole by Hole'!N6,"="&amp;$N$2+2))+(COUNTIF('Round 2 - Hole by Hole'!O6,"="&amp;$O$2+2))+(COUNTIF('Round 2 - Hole by Hole'!P6,"="&amp;$P$2+2))+(COUNTIF('Round 2 - Hole by Hole'!Q6,"="&amp;$Q$2+2))+(COUNTIF('Round 2 - Hole by Hole'!R6,"="&amp;$R$2+2))+(COUNTIF('Round 2 - Hole by Hole'!S6,"="&amp;$S$2+2))+(COUNTIF('Round 2 - Hole by Hole'!T6,"="&amp;$T$2+2))</f>
        <v>3</v>
      </c>
      <c r="O9" s="110">
        <f>SUM(COUNTIF('Round 2 - Hole by Hole'!B6,"&gt;"&amp;$B$2+2.1))+(COUNTIF('Round 2 - Hole by Hole'!C6,"&gt;"&amp;$C$2+2.1))+(COUNTIF('Round 2 - Hole by Hole'!D6,"&gt;"&amp;$D$2+2.1))+(COUNTIF('Round 2 - Hole by Hole'!E6,"&gt;"&amp;$E$2+2.1))+(COUNTIF('Round 2 - Hole by Hole'!F6,"&gt;"&amp;$F$2+2.1))+(COUNTIF('Round 2 - Hole by Hole'!G6,"&gt;"&amp;$G$2+2.1))+(COUNTIF('Round 2 - Hole by Hole'!H6,"&gt;"&amp;$H$2+2.1))+(COUNTIF('Round 2 - Hole by Hole'!I6,"&gt;"&amp;$I$2+2.1))+(COUNTIF('Round 2 - Hole by Hole'!J6,"&gt;"&amp;$J$2+2.1))+(COUNTIF('Round 2 - Hole by Hole'!L6,"&gt;"&amp;$L$2+2.1))+(COUNTIF('Round 2 - Hole by Hole'!M6,"&gt;"&amp;$M$2+2.1))+(COUNTIF('Round 2 - Hole by Hole'!N6,"&gt;"&amp;$N$2+2.1))+(COUNTIF('Round 2 - Hole by Hole'!O6,"&gt;"&amp;$O$2+2.1))+(COUNTIF('Round 2 - Hole by Hole'!P6,"&gt;"&amp;$P$2+2.1))+(COUNTIF('Round 2 - Hole by Hole'!Q6,"&gt;"&amp;$Q$2+2.1))+(COUNTIF('Round 2 - Hole by Hole'!R6,"&gt;"&amp;$R$2+2.1))+(COUNTIF('Round 2 - Hole by Hole'!S6,"&gt;"&amp;$S$2+2.1))+(COUNTIF('Round 2 - Hole by Hole'!T6,"&gt;"&amp;$T$2+2.1))</f>
        <v>1</v>
      </c>
      <c r="Q9" s="110">
        <f>SUM(COUNTIF('Round 3 - Hole by Hole'!B6,"&lt;"&amp;$B$3-1.9))+(COUNTIF('Round 3 - Hole by Hole'!C6,"&lt;"&amp;$C$3-1.9))+(COUNTIF('Round 3 - Hole by Hole'!D6,"&lt;"&amp;$D$3-1.9))+(COUNTIF('Round 3 - Hole by Hole'!E6,"&lt;"&amp;$E$3-1.9))+(COUNTIF('Round 3 - Hole by Hole'!F6,"&lt;"&amp;$F$3-1.9))+(COUNTIF('Round 3 - Hole by Hole'!G6,"&lt;"&amp;$G$3-1.9))+(COUNTIF('Round 3 - Hole by Hole'!H6,"&lt;"&amp;$H$3-1.9))+(COUNTIF('Round 3 - Hole by Hole'!I6,"&lt;"&amp;$I$3-1.9))+(COUNTIF('Round 3 - Hole by Hole'!J6,"&lt;"&amp;$J$3-1.9))+(COUNTIF('Round 3 - Hole by Hole'!L6,"&lt;"&amp;$L$3-1.9))+(COUNTIF('Round 3 - Hole by Hole'!M6,"&lt;"&amp;$M$3-1.9))+(COUNTIF('Round 3 - Hole by Hole'!N6,"&lt;"&amp;$N$3-1.9))+(COUNTIF('Round 3 - Hole by Hole'!O6,"&lt;"&amp;$O$3-1.9))+(COUNTIF('Round 3 - Hole by Hole'!P6,"&lt;"&amp;$P$3-1.9))+(COUNTIF('Round 3 - Hole by Hole'!Q6,"&lt;"&amp;$Q$3-1.9))+(COUNTIF('Round 3 - Hole by Hole'!R6,"&lt;"&amp;$R$3-1.9))+(COUNTIF('Round 3 - Hole by Hole'!S6,"&lt;"&amp;$S$3-1.9))+(COUNTIF('Round 3 - Hole by Hole'!T6,"&lt;"&amp;$T$3-1.9))</f>
        <v>0</v>
      </c>
      <c r="R9" s="110">
        <f>SUM(COUNTIF('Round 3 - Hole by Hole'!B6,"="&amp;$B$3-1))+(COUNTIF('Round 3 - Hole by Hole'!C6,"="&amp;$C$3-1))+(COUNTIF('Round 3 - Hole by Hole'!D6,"="&amp;$D$3-1))+(COUNTIF('Round 3 - Hole by Hole'!E6,"="&amp;$E$3-1))+(COUNTIF('Round 3 - Hole by Hole'!F6,"="&amp;$F$3-1))+(COUNTIF('Round 3 - Hole by Hole'!G6,"="&amp;$G$3-1))+(COUNTIF('Round 3 - Hole by Hole'!H6,"="&amp;$H$3-1))+(COUNTIF('Round 3 - Hole by Hole'!I6,"="&amp;$I$3-1))+(COUNTIF('Round 3 - Hole by Hole'!J6,"="&amp;$J$3-1))+(COUNTIF('Round 3 - Hole by Hole'!L6,"="&amp;$L$3-1))+(COUNTIF('Round 3 - Hole by Hole'!M6,"="&amp;$M$3-1))+(COUNTIF('Round 3 - Hole by Hole'!N6,"="&amp;$N$3-1))+(COUNTIF('Round 3 - Hole by Hole'!O6,"="&amp;$O$3-1))+(COUNTIF('Round 3 - Hole by Hole'!P6,"="&amp;$P$3-1))+(COUNTIF('Round 3 - Hole by Hole'!Q6,"="&amp;$Q$3-1))+(COUNTIF('Round 3 - Hole by Hole'!R6,"="&amp;$R$3-1))+(COUNTIF('Round 3 - Hole by Hole'!S6,"="&amp;$S$3-1))+(COUNTIF('Round 3 - Hole by Hole'!T6,"="&amp;$T$3-1))</f>
        <v>0</v>
      </c>
      <c r="S9" s="110">
        <f>SUM(COUNTIF('Round 3 - Hole by Hole'!B6,"="&amp;$B$3))+(COUNTIF('Round 3 - Hole by Hole'!C6,"="&amp;$C$3))+(COUNTIF('Round 3 - Hole by Hole'!D6,"="&amp;$D$3))+(COUNTIF('Round 3 - Hole by Hole'!E6,"="&amp;$E$3))+(COUNTIF('Round 3 - Hole by Hole'!F6,"="&amp;$F$3))+(COUNTIF('Round 3 - Hole by Hole'!G6,"="&amp;$G$3))+(COUNTIF('Round 3 - Hole by Hole'!H6,"="&amp;$H$3))+(COUNTIF('Round 3 - Hole by Hole'!I6,"="&amp;$I$3))+(COUNTIF('Round 3 - Hole by Hole'!J6,"="&amp;$J$3))+(COUNTIF('Round 3 - Hole by Hole'!L6,"="&amp;$L$3))+(COUNTIF('Round 3 - Hole by Hole'!M6,"="&amp;$M$3))+(COUNTIF('Round 3 - Hole by Hole'!N6,"="&amp;$N$3))+(COUNTIF('Round 3 - Hole by Hole'!O6,"="&amp;$O$3))+(COUNTIF('Round 3 - Hole by Hole'!P6,"="&amp;$P$3))+(COUNTIF('Round 3 - Hole by Hole'!Q6,"="&amp;$Q$3))+(COUNTIF('Round 3 - Hole by Hole'!R6,"="&amp;$R$3))+(COUNTIF('Round 3 - Hole by Hole'!S6,"="&amp;$S$3))+(COUNTIF('Round 3 - Hole by Hole'!T6,"="&amp;$T$3))</f>
        <v>8</v>
      </c>
      <c r="T9" s="110">
        <f>SUM(COUNTIF('Round 3 - Hole by Hole'!B6,"="&amp;$B$3+1))+(COUNTIF('Round 3 - Hole by Hole'!C6,"="&amp;$C$3+1))+(COUNTIF('Round 3 - Hole by Hole'!D6,"="&amp;$D$3+1))+(COUNTIF('Round 3 - Hole by Hole'!E6,"="&amp;$E$3+1))+(COUNTIF('Round 3 - Hole by Hole'!F6,"="&amp;$F$3+1))+(COUNTIF('Round 3 - Hole by Hole'!G6,"="&amp;$G$3+1))+(COUNTIF('Round 3 - Hole by Hole'!H6,"="&amp;$H$3+1))+(COUNTIF('Round 3 - Hole by Hole'!I6,"="&amp;$I$3+1))+(COUNTIF('Round 3 - Hole by Hole'!J6,"="&amp;$J$3+1))+(COUNTIF('Round 3 - Hole by Hole'!L6,"="&amp;$L$3+1))+(COUNTIF('Round 3 - Hole by Hole'!M6,"="&amp;$M$3+1))+(COUNTIF('Round 3 - Hole by Hole'!N6,"="&amp;$N$3+1))+(COUNTIF('Round 3 - Hole by Hole'!O6,"="&amp;$O$3+1))+(COUNTIF('Round 3 - Hole by Hole'!P6,"="&amp;$P$3+1))+(COUNTIF('Round 3 - Hole by Hole'!Q6,"="&amp;$Q$3+1))+(COUNTIF('Round 3 - Hole by Hole'!R6,"="&amp;$R$3+1))+(COUNTIF('Round 3 - Hole by Hole'!S6,"="&amp;$S$3+1))+(COUNTIF('Round 3 - Hole by Hole'!T6,"="&amp;$T$3+1))</f>
        <v>6</v>
      </c>
      <c r="U9" s="110">
        <f>SUM(COUNTIF('Round 3 - Hole by Hole'!B6,"="&amp;$B$3+2))+(COUNTIF('Round 3 - Hole by Hole'!C6,"="&amp;$C$3+2))+(COUNTIF('Round 3 - Hole by Hole'!D6,"="&amp;$D$3+2))+(COUNTIF('Round 3 - Hole by Hole'!E6,"="&amp;$E$3+2))+(COUNTIF('Round 3 - Hole by Hole'!F6,"="&amp;$F$3+2))+(COUNTIF('Round 3 - Hole by Hole'!G6,"="&amp;$G$3+2))+(COUNTIF('Round 3 - Hole by Hole'!H6,"="&amp;$H$3+2))+(COUNTIF('Round 3 - Hole by Hole'!I6,"="&amp;$I$3+2))+(COUNTIF('Round 3 - Hole by Hole'!J6,"="&amp;$J$3+2))+(COUNTIF('Round 3 - Hole by Hole'!L6,"="&amp;$L$3+2))+(COUNTIF('Round 3 - Hole by Hole'!M6,"="&amp;$M$3+2))+(COUNTIF('Round 3 - Hole by Hole'!N6,"="&amp;$N$3+2))+(COUNTIF('Round 3 - Hole by Hole'!O6,"="&amp;$O$3+2))+(COUNTIF('Round 3 - Hole by Hole'!P6,"="&amp;$P$3+2))+(COUNTIF('Round 3 - Hole by Hole'!Q6,"="&amp;$Q$3+2))+(COUNTIF('Round 3 - Hole by Hole'!R6,"="&amp;$R$3+2))+(COUNTIF('Round 3 - Hole by Hole'!S6,"="&amp;$S$3+2))+(COUNTIF('Round 3 - Hole by Hole'!T6,"="&amp;$T$3+2))</f>
        <v>3</v>
      </c>
      <c r="V9" s="110">
        <f>SUM(COUNTIF('Round 3 - Hole by Hole'!B6,"&gt;"&amp;$B$3+2.1))+(COUNTIF('Round 3 - Hole by Hole'!C6,"&gt;"&amp;$C$3+2.1))+(COUNTIF('Round 3 - Hole by Hole'!D6,"&gt;"&amp;$D$3+2.1))+(COUNTIF('Round 3 - Hole by Hole'!E6,"&gt;"&amp;$E$3+2.1))+(COUNTIF('Round 3 - Hole by Hole'!F6,"&gt;"&amp;$F$3+2.1))+(COUNTIF('Round 3 - Hole by Hole'!G6,"&gt;"&amp;$G$3+2.1))+(COUNTIF('Round 3 - Hole by Hole'!H6,"&gt;"&amp;$H$3+2.1))+(COUNTIF('Round 3 - Hole by Hole'!I6,"&gt;"&amp;$I$3+2.1))+(COUNTIF('Round 3 - Hole by Hole'!J6,"&gt;"&amp;$J$3+2.1))+(COUNTIF('Round 3 - Hole by Hole'!L6,"&gt;"&amp;$L$3+2.1))+(COUNTIF('Round 3 - Hole by Hole'!M6,"&gt;"&amp;$M$3+2.1))+(COUNTIF('Round 3 - Hole by Hole'!N6,"&gt;"&amp;$N$3+2.1))+(COUNTIF('Round 3 - Hole by Hole'!O6,"&gt;"&amp;$O$3+2.1))+(COUNTIF('Round 3 - Hole by Hole'!P6,"&gt;"&amp;$P$3+2.1))+(COUNTIF('Round 3 - Hole by Hole'!Q6,"&gt;"&amp;$Q$3+2.1))+(COUNTIF('Round 3 - Hole by Hole'!R6,"&gt;"&amp;$R$3+2.1))+(COUNTIF('Round 3 - Hole by Hole'!S6,"&gt;"&amp;$S$3+2.1))+(COUNTIF('Round 3 - Hole by Hole'!T6,"&gt;"&amp;$T$3+2.1))</f>
        <v>1</v>
      </c>
      <c r="X9" s="110">
        <f t="shared" ref="X9:X12" si="5">SUM(C9,J9,Q9)</f>
        <v>0</v>
      </c>
      <c r="Y9" s="110">
        <f t="shared" ref="Y9:Y12" si="6">SUM(D9,K9,R9)</f>
        <v>1</v>
      </c>
      <c r="Z9" s="110">
        <f t="shared" ref="Z9:Z12" si="7">SUM(E9,L9,S9)</f>
        <v>21</v>
      </c>
      <c r="AA9" s="110">
        <f t="shared" ref="AA9:AA12" si="8">SUM(F9,M9,T9)</f>
        <v>22</v>
      </c>
      <c r="AB9" s="110">
        <f t="shared" ref="AB9:AB12" si="9">SUM(G9,N9,U9)</f>
        <v>8</v>
      </c>
      <c r="AC9" s="110">
        <f t="shared" ref="AC9:AC12" si="10">SUM(H9,O9,V9)</f>
        <v>2</v>
      </c>
    </row>
    <row r="10" spans="1:29">
      <c r="A10" s="58" t="str">
        <f>'Players by Team'!A4</f>
        <v>CATHLEEN MARSHALL</v>
      </c>
      <c r="B10" s="85"/>
      <c r="C10" s="86">
        <f>SUM(COUNTIF('Round 1 - Hole by Hole'!B7,"&lt;"&amp;$B$2-1.9))+(COUNTIF('Round 1 - Hole by Hole'!C7,"&lt;"&amp;$C$2-1.9))+(COUNTIF('Round 1 - Hole by Hole'!D7,"&lt;"&amp;$D$2-1.9))+(COUNTIF('Round 1 - Hole by Hole'!E7,"&lt;"&amp;$E$2-1.9))+(COUNTIF('Round 1 - Hole by Hole'!F7,"&lt;"&amp;$F$2-1.9))+(COUNTIF('Round 1 - Hole by Hole'!G7,"&lt;"&amp;$G$2-1.9))+(COUNTIF('Round 1 - Hole by Hole'!H7,"&lt;"&amp;$H$2-1.9))+(COUNTIF('Round 1 - Hole by Hole'!I7,"&lt;"&amp;$I$2-1.9))+(COUNTIF('Round 1 - Hole by Hole'!J7,"&lt;"&amp;$J$2-1.9))+(COUNTIF('Round 1 - Hole by Hole'!L7,"&lt;"&amp;$L$2-1.9))+(COUNTIF('Round 1 - Hole by Hole'!M7,"&lt;"&amp;$M$2-1.9))+(COUNTIF('Round 1 - Hole by Hole'!N7,"&lt;"&amp;$N$2-1.9))+(COUNTIF('Round 1 - Hole by Hole'!O7,"&lt;"&amp;$O$2-1.9))+(COUNTIF('Round 1 - Hole by Hole'!P7,"&lt;"&amp;$P$2-1.9))+(COUNTIF('Round 1 - Hole by Hole'!Q7,"&lt;"&amp;$Q$2-1.9))+(COUNTIF('Round 1 - Hole by Hole'!R7,"&lt;"&amp;$R$2-1.9))+(COUNTIF('Round 1 - Hole by Hole'!S7,"&lt;"&amp;$S$2-1.9))+(COUNTIF('Round 1 - Hole by Hole'!T7,"&lt;"&amp;$T$2-1.9))</f>
        <v>0</v>
      </c>
      <c r="D10" s="87">
        <f>SUM(COUNTIF('Round 1 - Hole by Hole'!B7,"="&amp;$B$2-1))+(COUNTIF('Round 1 - Hole by Hole'!C7,"="&amp;$C$2-1))+(COUNTIF('Round 1 - Hole by Hole'!D7,"="&amp;$D$2-1))+(COUNTIF('Round 1 - Hole by Hole'!E7,"="&amp;$E$2-1))+(COUNTIF('Round 1 - Hole by Hole'!F7,"="&amp;$F$2-1))+(COUNTIF('Round 1 - Hole by Hole'!G7,"="&amp;$G$2-1))+(COUNTIF('Round 1 - Hole by Hole'!H7,"="&amp;$H$2-1))+(COUNTIF('Round 1 - Hole by Hole'!I7,"="&amp;$I$2-1))+(COUNTIF('Round 1 - Hole by Hole'!J7,"="&amp;$J$2-1))+(COUNTIF('Round 1 - Hole by Hole'!L7,"="&amp;$L$2-1))+(COUNTIF('Round 1 - Hole by Hole'!M7,"="&amp;$M$2-1))+(COUNTIF('Round 1 - Hole by Hole'!N7,"="&amp;$N$2-1))+(COUNTIF('Round 1 - Hole by Hole'!O7,"="&amp;$O$2-1))+(COUNTIF('Round 1 - Hole by Hole'!P7,"="&amp;$P$2-1))+(COUNTIF('Round 1 - Hole by Hole'!Q7,"="&amp;$Q$2-1))+(COUNTIF('Round 1 - Hole by Hole'!R7,"="&amp;$R$2-1))+(COUNTIF('Round 1 - Hole by Hole'!S7,"="&amp;$S$2-1))+(COUNTIF('Round 1 - Hole by Hole'!T7,"="&amp;$T$2-1))</f>
        <v>1</v>
      </c>
      <c r="E10" s="87">
        <f>SUM(COUNTIF('Round 1 - Hole by Hole'!B7,"="&amp;$B$2))+(COUNTIF('Round 1 - Hole by Hole'!C7,"="&amp;$C$2))+(COUNTIF('Round 1 - Hole by Hole'!D7,"="&amp;$D$2))+(COUNTIF('Round 1 - Hole by Hole'!E7,"="&amp;$E$2))+(COUNTIF('Round 1 - Hole by Hole'!F7,"="&amp;$F$2))+(COUNTIF('Round 1 - Hole by Hole'!G7,"="&amp;$G$2))+(COUNTIF('Round 1 - Hole by Hole'!H7,"="&amp;$H$2))+(COUNTIF('Round 1 - Hole by Hole'!I7,"="&amp;$I$2))+(COUNTIF('Round 1 - Hole by Hole'!J7,"="&amp;$J$2))+(COUNTIF('Round 1 - Hole by Hole'!L7,"="&amp;$L$2))+(COUNTIF('Round 1 - Hole by Hole'!M7,"="&amp;$M$2))+(COUNTIF('Round 1 - Hole by Hole'!N7,"="&amp;$N$2))+(COUNTIF('Round 1 - Hole by Hole'!O7,"="&amp;$O$2))+(COUNTIF('Round 1 - Hole by Hole'!P7,"="&amp;$P$2))+(COUNTIF('Round 1 - Hole by Hole'!Q7,"="&amp;$Q$2))+(COUNTIF('Round 1 - Hole by Hole'!R7,"="&amp;$R$2))+(COUNTIF('Round 1 - Hole by Hole'!S7,"="&amp;$S$2))+(COUNTIF('Round 1 - Hole by Hole'!T7,"="&amp;$T$2))</f>
        <v>4</v>
      </c>
      <c r="F10" s="87">
        <f>SUM(COUNTIF('Round 1 - Hole by Hole'!B7,"="&amp;$B$2+1))+(COUNTIF('Round 1 - Hole by Hole'!C7,"="&amp;$C$2+1))+(COUNTIF('Round 1 - Hole by Hole'!D7,"="&amp;$D$2+1))+(COUNTIF('Round 1 - Hole by Hole'!E7,"="&amp;$E$2+1))+(COUNTIF('Round 1 - Hole by Hole'!F7,"="&amp;$F$2+1))+(COUNTIF('Round 1 - Hole by Hole'!G7,"="&amp;$G$2+1))+(COUNTIF('Round 1 - Hole by Hole'!H7,"="&amp;$H$2+1))+(COUNTIF('Round 1 - Hole by Hole'!I7,"="&amp;$I$2+1))+(COUNTIF('Round 1 - Hole by Hole'!J7,"="&amp;$J$2+1))+(COUNTIF('Round 1 - Hole by Hole'!L7,"="&amp;$L$2+1))+(COUNTIF('Round 1 - Hole by Hole'!M7,"="&amp;$M$2+1))+(COUNTIF('Round 1 - Hole by Hole'!N7,"="&amp;$N$2+1))+(COUNTIF('Round 1 - Hole by Hole'!O7,"="&amp;$O$2+1))+(COUNTIF('Round 1 - Hole by Hole'!P7,"="&amp;$P$2+1))+(COUNTIF('Round 1 - Hole by Hole'!Q7,"="&amp;$Q$2+1))+(COUNTIF('Round 1 - Hole by Hole'!R7,"="&amp;$R$2+1))+(COUNTIF('Round 1 - Hole by Hole'!S7,"="&amp;$S$2+1))+(COUNTIF('Round 1 - Hole by Hole'!T7,"="&amp;$T$2+1))</f>
        <v>8</v>
      </c>
      <c r="G10" s="87">
        <f>SUM(COUNTIF('Round 1 - Hole by Hole'!B7,"="&amp;$B$2+2))+(COUNTIF('Round 1 - Hole by Hole'!C7,"="&amp;$C$2+2))+(COUNTIF('Round 1 - Hole by Hole'!D7,"="&amp;$D$2+2))+(COUNTIF('Round 1 - Hole by Hole'!E7,"="&amp;$E$2+2))+(COUNTIF('Round 1 - Hole by Hole'!F7,"="&amp;$F$2+2))+(COUNTIF('Round 1 - Hole by Hole'!G7,"="&amp;$G$2+2))+(COUNTIF('Round 1 - Hole by Hole'!H7,"="&amp;$H$2+2))+(COUNTIF('Round 1 - Hole by Hole'!I7,"="&amp;$I$2+2))+(COUNTIF('Round 1 - Hole by Hole'!J7,"="&amp;$J$2+2))+(COUNTIF('Round 1 - Hole by Hole'!L7,"="&amp;$L$2+2))+(COUNTIF('Round 1 - Hole by Hole'!M7,"="&amp;$M$2+2))+(COUNTIF('Round 1 - Hole by Hole'!N7,"="&amp;$N$2+2))+(COUNTIF('Round 1 - Hole by Hole'!O7,"="&amp;$O$2+2))+(COUNTIF('Round 1 - Hole by Hole'!P7,"="&amp;$P$2+2))+(COUNTIF('Round 1 - Hole by Hole'!Q7,"="&amp;$Q$2+2))+(COUNTIF('Round 1 - Hole by Hole'!R7,"="&amp;$R$2+2))+(COUNTIF('Round 1 - Hole by Hole'!S7,"="&amp;$S$2+2))+(COUNTIF('Round 1 - Hole by Hole'!T7,"="&amp;$T$2+2))</f>
        <v>4</v>
      </c>
      <c r="H10" s="87">
        <f>SUM(COUNTIF('Round 1 - Hole by Hole'!B7,"&gt;"&amp;$B$2+2.1))+(COUNTIF('Round 1 - Hole by Hole'!C7,"&gt;"&amp;$C$2+2.1))+(COUNTIF('Round 1 - Hole by Hole'!D7,"&gt;"&amp;$D$2+2.1))+(COUNTIF('Round 1 - Hole by Hole'!E7,"&gt;"&amp;$E$2+2.1))+(COUNTIF('Round 1 - Hole by Hole'!F7,"&gt;"&amp;$F$2+2.1))+(COUNTIF('Round 1 - Hole by Hole'!G7,"&gt;"&amp;$G$2+2.1))+(COUNTIF('Round 1 - Hole by Hole'!H7,"&gt;"&amp;$H$2+2.1))+(COUNTIF('Round 1 - Hole by Hole'!I7,"&gt;"&amp;$I$2+2.1))+(COUNTIF('Round 1 - Hole by Hole'!J7,"&gt;"&amp;$J$2+2.1))+(COUNTIF('Round 1 - Hole by Hole'!L7,"&gt;"&amp;$L$2+2.1))+(COUNTIF('Round 1 - Hole by Hole'!M7,"&gt;"&amp;$M$2+2.1))+(COUNTIF('Round 1 - Hole by Hole'!N7,"&gt;"&amp;$N$2+2.1))+(COUNTIF('Round 1 - Hole by Hole'!O7,"&gt;"&amp;$O$2+2.1))+(COUNTIF('Round 1 - Hole by Hole'!P7,"&gt;"&amp;$P$2+2.1))+(COUNTIF('Round 1 - Hole by Hole'!Q7,"&gt;"&amp;$Q$2+2.1))+(COUNTIF('Round 1 - Hole by Hole'!R7,"&gt;"&amp;$R$2+2.1))+(COUNTIF('Round 1 - Hole by Hole'!S7,"&gt;"&amp;$S$2+2.1))+(COUNTIF('Round 1 - Hole by Hole'!T7,"&gt;"&amp;$T$2+2.1))</f>
        <v>1</v>
      </c>
      <c r="J10" s="86">
        <f>SUM(COUNTIF('Round 2 - Hole by Hole'!B7,"&lt;"&amp;$B$2-1.9))+(COUNTIF('Round 2 - Hole by Hole'!C7,"&lt;"&amp;$C$2-1.9))+(COUNTIF('Round 2 - Hole by Hole'!D7,"&lt;"&amp;$D$2-1.9))+(COUNTIF('Round 2 - Hole by Hole'!E7,"&lt;"&amp;$E$2-1.9))+(COUNTIF('Round 2 - Hole by Hole'!F7,"&lt;"&amp;$F$2-1.9))+(COUNTIF('Round 2 - Hole by Hole'!G7,"&lt;"&amp;$G$2-1.9))+(COUNTIF('Round 2 - Hole by Hole'!H7,"&lt;"&amp;$H$2-1.9))+(COUNTIF('Round 2 - Hole by Hole'!I7,"&lt;"&amp;$I$2-1.9))+(COUNTIF('Round 2 - Hole by Hole'!J7,"&lt;"&amp;$J$2-1.9))+(COUNTIF('Round 2 - Hole by Hole'!L7,"&lt;"&amp;$L$2-1.9))+(COUNTIF('Round 2 - Hole by Hole'!M7,"&lt;"&amp;$M$2-1.9))+(COUNTIF('Round 2 - Hole by Hole'!N7,"&lt;"&amp;$N$2-1.9))+(COUNTIF('Round 2 - Hole by Hole'!O7,"&lt;"&amp;$O$2-1.9))+(COUNTIF('Round 2 - Hole by Hole'!P7,"&lt;"&amp;$P$2-1.9))+(COUNTIF('Round 2 - Hole by Hole'!Q7,"&lt;"&amp;$Q$2-1.9))+(COUNTIF('Round 2 - Hole by Hole'!R7,"&lt;"&amp;$R$2-1.9))+(COUNTIF('Round 2 - Hole by Hole'!S7,"&lt;"&amp;$S$2-1.9))+(COUNTIF('Round 2 - Hole by Hole'!T7,"&lt;"&amp;$T$2-1.9))</f>
        <v>0</v>
      </c>
      <c r="K10" s="87">
        <f>SUM(COUNTIF('Round 2 - Hole by Hole'!B7,"="&amp;$B$2-1))+(COUNTIF('Round 2 - Hole by Hole'!C7,"="&amp;$C$2-1))+(COUNTIF('Round 2 - Hole by Hole'!D7,"="&amp;$D$2-1))+(COUNTIF('Round 2 - Hole by Hole'!E7,"="&amp;$E$2-1))+(COUNTIF('Round 2 - Hole by Hole'!F7,"="&amp;$F$2-1))+(COUNTIF('Round 2 - Hole by Hole'!G7,"="&amp;$G$2-1))+(COUNTIF('Round 2 - Hole by Hole'!H7,"="&amp;$H$2-1))+(COUNTIF('Round 2 - Hole by Hole'!I7,"="&amp;$I$2-1))+(COUNTIF('Round 2 - Hole by Hole'!J7,"="&amp;$J$2-1))+(COUNTIF('Round 2 - Hole by Hole'!L7,"="&amp;$L$2-1))+(COUNTIF('Round 2 - Hole by Hole'!M7,"="&amp;$M$2-1))+(COUNTIF('Round 2 - Hole by Hole'!N7,"="&amp;$N$2-1))+(COUNTIF('Round 2 - Hole by Hole'!O7,"="&amp;$O$2-1))+(COUNTIF('Round 2 - Hole by Hole'!P7,"="&amp;$P$2-1))+(COUNTIF('Round 2 - Hole by Hole'!Q7,"="&amp;$Q$2-1))+(COUNTIF('Round 2 - Hole by Hole'!R7,"="&amp;$R$2-1))+(COUNTIF('Round 2 - Hole by Hole'!S7,"="&amp;$S$2-1))+(COUNTIF('Round 2 - Hole by Hole'!T7,"="&amp;$T$2-1))</f>
        <v>1</v>
      </c>
      <c r="L10" s="87">
        <f>SUM(COUNTIF('Round 2 - Hole by Hole'!B7,"="&amp;$B$2))+(COUNTIF('Round 2 - Hole by Hole'!C7,"="&amp;$C$2))+(COUNTIF('Round 2 - Hole by Hole'!D7,"="&amp;$D$2))+(COUNTIF('Round 2 - Hole by Hole'!E7,"="&amp;$E$2))+(COUNTIF('Round 2 - Hole by Hole'!F7,"="&amp;$F$2))+(COUNTIF('Round 2 - Hole by Hole'!G7,"="&amp;$G$2))+(COUNTIF('Round 2 - Hole by Hole'!H7,"="&amp;$H$2))+(COUNTIF('Round 2 - Hole by Hole'!I7,"="&amp;$I$2))+(COUNTIF('Round 2 - Hole by Hole'!J7,"="&amp;$J$2))+(COUNTIF('Round 2 - Hole by Hole'!L7,"="&amp;$L$2))+(COUNTIF('Round 2 - Hole by Hole'!M7,"="&amp;$M$2))+(COUNTIF('Round 2 - Hole by Hole'!N7,"="&amp;$N$2))+(COUNTIF('Round 2 - Hole by Hole'!O7,"="&amp;$O$2))+(COUNTIF('Round 2 - Hole by Hole'!P7,"="&amp;$P$2))+(COUNTIF('Round 2 - Hole by Hole'!Q7,"="&amp;$Q$2))+(COUNTIF('Round 2 - Hole by Hole'!R7,"="&amp;$R$2))+(COUNTIF('Round 2 - Hole by Hole'!S7,"="&amp;$S$2))+(COUNTIF('Round 2 - Hole by Hole'!T7,"="&amp;$T$2))</f>
        <v>5</v>
      </c>
      <c r="M10" s="87">
        <f>SUM(COUNTIF('Round 2 - Hole by Hole'!B7,"="&amp;$B$2+1))+(COUNTIF('Round 2 - Hole by Hole'!C7,"="&amp;$C$2+1))+(COUNTIF('Round 2 - Hole by Hole'!D7,"="&amp;$D$2+1))+(COUNTIF('Round 2 - Hole by Hole'!E7,"="&amp;$E$2+1))+(COUNTIF('Round 2 - Hole by Hole'!F7,"="&amp;$F$2+1))+(COUNTIF('Round 2 - Hole by Hole'!G7,"="&amp;$G$2+1))+(COUNTIF('Round 2 - Hole by Hole'!H7,"="&amp;$H$2+1))+(COUNTIF('Round 2 - Hole by Hole'!I7,"="&amp;$I$2+1))+(COUNTIF('Round 2 - Hole by Hole'!J7,"="&amp;$J$2+1))+(COUNTIF('Round 2 - Hole by Hole'!L7,"="&amp;$L$2+1))+(COUNTIF('Round 2 - Hole by Hole'!M7,"="&amp;$M$2+1))+(COUNTIF('Round 2 - Hole by Hole'!N7,"="&amp;$N$2+1))+(COUNTIF('Round 2 - Hole by Hole'!O7,"="&amp;$O$2+1))+(COUNTIF('Round 2 - Hole by Hole'!P7,"="&amp;$P$2+1))+(COUNTIF('Round 2 - Hole by Hole'!Q7,"="&amp;$Q$2+1))+(COUNTIF('Round 2 - Hole by Hole'!R7,"="&amp;$R$2+1))+(COUNTIF('Round 2 - Hole by Hole'!S7,"="&amp;$S$2+1))+(COUNTIF('Round 2 - Hole by Hole'!T7,"="&amp;$T$2+1))</f>
        <v>11</v>
      </c>
      <c r="N10" s="87">
        <f>SUM(COUNTIF('Round 2 - Hole by Hole'!B7,"="&amp;$B$2+2))+(COUNTIF('Round 2 - Hole by Hole'!C7,"="&amp;$C$2+2))+(COUNTIF('Round 2 - Hole by Hole'!D7,"="&amp;$D$2+2))+(COUNTIF('Round 2 - Hole by Hole'!E7,"="&amp;$E$2+2))+(COUNTIF('Round 2 - Hole by Hole'!F7,"="&amp;$F$2+2))+(COUNTIF('Round 2 - Hole by Hole'!G7,"="&amp;$G$2+2))+(COUNTIF('Round 2 - Hole by Hole'!H7,"="&amp;$H$2+2))+(COUNTIF('Round 2 - Hole by Hole'!I7,"="&amp;$I$2+2))+(COUNTIF('Round 2 - Hole by Hole'!J7,"="&amp;$J$2+2))+(COUNTIF('Round 2 - Hole by Hole'!L7,"="&amp;$L$2+2))+(COUNTIF('Round 2 - Hole by Hole'!M7,"="&amp;$M$2+2))+(COUNTIF('Round 2 - Hole by Hole'!N7,"="&amp;$N$2+2))+(COUNTIF('Round 2 - Hole by Hole'!O7,"="&amp;$O$2+2))+(COUNTIF('Round 2 - Hole by Hole'!P7,"="&amp;$P$2+2))+(COUNTIF('Round 2 - Hole by Hole'!Q7,"="&amp;$Q$2+2))+(COUNTIF('Round 2 - Hole by Hole'!R7,"="&amp;$R$2+2))+(COUNTIF('Round 2 - Hole by Hole'!S7,"="&amp;$S$2+2))+(COUNTIF('Round 2 - Hole by Hole'!T7,"="&amp;$T$2+2))</f>
        <v>1</v>
      </c>
      <c r="O10" s="87">
        <f>SUM(COUNTIF('Round 2 - Hole by Hole'!B7,"&gt;"&amp;$B$2+2.1))+(COUNTIF('Round 2 - Hole by Hole'!C7,"&gt;"&amp;$C$2+2.1))+(COUNTIF('Round 2 - Hole by Hole'!D7,"&gt;"&amp;$D$2+2.1))+(COUNTIF('Round 2 - Hole by Hole'!E7,"&gt;"&amp;$E$2+2.1))+(COUNTIF('Round 2 - Hole by Hole'!F7,"&gt;"&amp;$F$2+2.1))+(COUNTIF('Round 2 - Hole by Hole'!G7,"&gt;"&amp;$G$2+2.1))+(COUNTIF('Round 2 - Hole by Hole'!H7,"&gt;"&amp;$H$2+2.1))+(COUNTIF('Round 2 - Hole by Hole'!I7,"&gt;"&amp;$I$2+2.1))+(COUNTIF('Round 2 - Hole by Hole'!J7,"&gt;"&amp;$J$2+2.1))+(COUNTIF('Round 2 - Hole by Hole'!L7,"&gt;"&amp;$L$2+2.1))+(COUNTIF('Round 2 - Hole by Hole'!M7,"&gt;"&amp;$M$2+2.1))+(COUNTIF('Round 2 - Hole by Hole'!N7,"&gt;"&amp;$N$2+2.1))+(COUNTIF('Round 2 - Hole by Hole'!O7,"&gt;"&amp;$O$2+2.1))+(COUNTIF('Round 2 - Hole by Hole'!P7,"&gt;"&amp;$P$2+2.1))+(COUNTIF('Round 2 - Hole by Hole'!Q7,"&gt;"&amp;$Q$2+2.1))+(COUNTIF('Round 2 - Hole by Hole'!R7,"&gt;"&amp;$R$2+2.1))+(COUNTIF('Round 2 - Hole by Hole'!S7,"&gt;"&amp;$S$2+2.1))+(COUNTIF('Round 2 - Hole by Hole'!T7,"&gt;"&amp;$T$2+2.1))</f>
        <v>0</v>
      </c>
      <c r="Q10" s="86">
        <f>SUM(COUNTIF('Round 3 - Hole by Hole'!B7,"&lt;"&amp;$B$3-1.9))+(COUNTIF('Round 3 - Hole by Hole'!C7,"&lt;"&amp;$C$3-1.9))+(COUNTIF('Round 3 - Hole by Hole'!D7,"&lt;"&amp;$D$3-1.9))+(COUNTIF('Round 3 - Hole by Hole'!E7,"&lt;"&amp;$E$3-1.9))+(COUNTIF('Round 3 - Hole by Hole'!F7,"&lt;"&amp;$F$3-1.9))+(COUNTIF('Round 3 - Hole by Hole'!G7,"&lt;"&amp;$G$3-1.9))+(COUNTIF('Round 3 - Hole by Hole'!H7,"&lt;"&amp;$H$3-1.9))+(COUNTIF('Round 3 - Hole by Hole'!I7,"&lt;"&amp;$I$3-1.9))+(COUNTIF('Round 3 - Hole by Hole'!J7,"&lt;"&amp;$J$3-1.9))+(COUNTIF('Round 3 - Hole by Hole'!L7,"&lt;"&amp;$L$3-1.9))+(COUNTIF('Round 3 - Hole by Hole'!M7,"&lt;"&amp;$M$3-1.9))+(COUNTIF('Round 3 - Hole by Hole'!N7,"&lt;"&amp;$N$3-1.9))+(COUNTIF('Round 3 - Hole by Hole'!O7,"&lt;"&amp;$O$3-1.9))+(COUNTIF('Round 3 - Hole by Hole'!P7,"&lt;"&amp;$P$3-1.9))+(COUNTIF('Round 3 - Hole by Hole'!Q7,"&lt;"&amp;$Q$3-1.9))+(COUNTIF('Round 3 - Hole by Hole'!R7,"&lt;"&amp;$R$3-1.9))+(COUNTIF('Round 3 - Hole by Hole'!S7,"&lt;"&amp;$S$3-1.9))+(COUNTIF('Round 3 - Hole by Hole'!T7,"&lt;"&amp;$T$3-1.9))</f>
        <v>0</v>
      </c>
      <c r="R10" s="87">
        <f>SUM(COUNTIF('Round 3 - Hole by Hole'!B7,"="&amp;$B$3-1))+(COUNTIF('Round 3 - Hole by Hole'!C7,"="&amp;$C$3-1))+(COUNTIF('Round 3 - Hole by Hole'!D7,"="&amp;$D$3-1))+(COUNTIF('Round 3 - Hole by Hole'!E7,"="&amp;$E$3-1))+(COUNTIF('Round 3 - Hole by Hole'!F7,"="&amp;$F$3-1))+(COUNTIF('Round 3 - Hole by Hole'!G7,"="&amp;$G$3-1))+(COUNTIF('Round 3 - Hole by Hole'!H7,"="&amp;$H$3-1))+(COUNTIF('Round 3 - Hole by Hole'!I7,"="&amp;$I$3-1))+(COUNTIF('Round 3 - Hole by Hole'!J7,"="&amp;$J$3-1))+(COUNTIF('Round 3 - Hole by Hole'!L7,"="&amp;$L$3-1))+(COUNTIF('Round 3 - Hole by Hole'!M7,"="&amp;$M$3-1))+(COUNTIF('Round 3 - Hole by Hole'!N7,"="&amp;$N$3-1))+(COUNTIF('Round 3 - Hole by Hole'!O7,"="&amp;$O$3-1))+(COUNTIF('Round 3 - Hole by Hole'!P7,"="&amp;$P$3-1))+(COUNTIF('Round 3 - Hole by Hole'!Q7,"="&amp;$Q$3-1))+(COUNTIF('Round 3 - Hole by Hole'!R7,"="&amp;$R$3-1))+(COUNTIF('Round 3 - Hole by Hole'!S7,"="&amp;$S$3-1))+(COUNTIF('Round 3 - Hole by Hole'!T7,"="&amp;$T$3-1))</f>
        <v>0</v>
      </c>
      <c r="S10" s="87">
        <f>SUM(COUNTIF('Round 3 - Hole by Hole'!B7,"="&amp;$B$3))+(COUNTIF('Round 3 - Hole by Hole'!C7,"="&amp;$C$3))+(COUNTIF('Round 3 - Hole by Hole'!D7,"="&amp;$D$3))+(COUNTIF('Round 3 - Hole by Hole'!E7,"="&amp;$E$3))+(COUNTIF('Round 3 - Hole by Hole'!F7,"="&amp;$F$3))+(COUNTIF('Round 3 - Hole by Hole'!G7,"="&amp;$G$3))+(COUNTIF('Round 3 - Hole by Hole'!H7,"="&amp;$H$3))+(COUNTIF('Round 3 - Hole by Hole'!I7,"="&amp;$I$3))+(COUNTIF('Round 3 - Hole by Hole'!J7,"="&amp;$J$3))+(COUNTIF('Round 3 - Hole by Hole'!L7,"="&amp;$L$3))+(COUNTIF('Round 3 - Hole by Hole'!M7,"="&amp;$M$3))+(COUNTIF('Round 3 - Hole by Hole'!N7,"="&amp;$N$3))+(COUNTIF('Round 3 - Hole by Hole'!O7,"="&amp;$O$3))+(COUNTIF('Round 3 - Hole by Hole'!P7,"="&amp;$P$3))+(COUNTIF('Round 3 - Hole by Hole'!Q7,"="&amp;$Q$3))+(COUNTIF('Round 3 - Hole by Hole'!R7,"="&amp;$R$3))+(COUNTIF('Round 3 - Hole by Hole'!S7,"="&amp;$S$3))+(COUNTIF('Round 3 - Hole by Hole'!T7,"="&amp;$T$3))</f>
        <v>8</v>
      </c>
      <c r="T10" s="87">
        <f>SUM(COUNTIF('Round 3 - Hole by Hole'!B7,"="&amp;$B$3+1))+(COUNTIF('Round 3 - Hole by Hole'!C7,"="&amp;$C$3+1))+(COUNTIF('Round 3 - Hole by Hole'!D7,"="&amp;$D$3+1))+(COUNTIF('Round 3 - Hole by Hole'!E7,"="&amp;$E$3+1))+(COUNTIF('Round 3 - Hole by Hole'!F7,"="&amp;$F$3+1))+(COUNTIF('Round 3 - Hole by Hole'!G7,"="&amp;$G$3+1))+(COUNTIF('Round 3 - Hole by Hole'!H7,"="&amp;$H$3+1))+(COUNTIF('Round 3 - Hole by Hole'!I7,"="&amp;$I$3+1))+(COUNTIF('Round 3 - Hole by Hole'!J7,"="&amp;$J$3+1))+(COUNTIF('Round 3 - Hole by Hole'!L7,"="&amp;$L$3+1))+(COUNTIF('Round 3 - Hole by Hole'!M7,"="&amp;$M$3+1))+(COUNTIF('Round 3 - Hole by Hole'!N7,"="&amp;$N$3+1))+(COUNTIF('Round 3 - Hole by Hole'!O7,"="&amp;$O$3+1))+(COUNTIF('Round 3 - Hole by Hole'!P7,"="&amp;$P$3+1))+(COUNTIF('Round 3 - Hole by Hole'!Q7,"="&amp;$Q$3+1))+(COUNTIF('Round 3 - Hole by Hole'!R7,"="&amp;$R$3+1))+(COUNTIF('Round 3 - Hole by Hole'!S7,"="&amp;$S$3+1))+(COUNTIF('Round 3 - Hole by Hole'!T7,"="&amp;$T$3+1))</f>
        <v>5</v>
      </c>
      <c r="U10" s="87">
        <f>SUM(COUNTIF('Round 3 - Hole by Hole'!B7,"="&amp;$B$3+2))+(COUNTIF('Round 3 - Hole by Hole'!C7,"="&amp;$C$3+2))+(COUNTIF('Round 3 - Hole by Hole'!D7,"="&amp;$D$3+2))+(COUNTIF('Round 3 - Hole by Hole'!E7,"="&amp;$E$3+2))+(COUNTIF('Round 3 - Hole by Hole'!F7,"="&amp;$F$3+2))+(COUNTIF('Round 3 - Hole by Hole'!G7,"="&amp;$G$3+2))+(COUNTIF('Round 3 - Hole by Hole'!H7,"="&amp;$H$3+2))+(COUNTIF('Round 3 - Hole by Hole'!I7,"="&amp;$I$3+2))+(COUNTIF('Round 3 - Hole by Hole'!J7,"="&amp;$J$3+2))+(COUNTIF('Round 3 - Hole by Hole'!L7,"="&amp;$L$3+2))+(COUNTIF('Round 3 - Hole by Hole'!M7,"="&amp;$M$3+2))+(COUNTIF('Round 3 - Hole by Hole'!N7,"="&amp;$N$3+2))+(COUNTIF('Round 3 - Hole by Hole'!O7,"="&amp;$O$3+2))+(COUNTIF('Round 3 - Hole by Hole'!P7,"="&amp;$P$3+2))+(COUNTIF('Round 3 - Hole by Hole'!Q7,"="&amp;$Q$3+2))+(COUNTIF('Round 3 - Hole by Hole'!R7,"="&amp;$R$3+2))+(COUNTIF('Round 3 - Hole by Hole'!S7,"="&amp;$S$3+2))+(COUNTIF('Round 3 - Hole by Hole'!T7,"="&amp;$T$3+2))</f>
        <v>4</v>
      </c>
      <c r="V10" s="87">
        <f>SUM(COUNTIF('Round 3 - Hole by Hole'!B7,"&gt;"&amp;$B$3+2.1))+(COUNTIF('Round 3 - Hole by Hole'!C7,"&gt;"&amp;$C$3+2.1))+(COUNTIF('Round 3 - Hole by Hole'!D7,"&gt;"&amp;$D$3+2.1))+(COUNTIF('Round 3 - Hole by Hole'!E7,"&gt;"&amp;$E$3+2.1))+(COUNTIF('Round 3 - Hole by Hole'!F7,"&gt;"&amp;$F$3+2.1))+(COUNTIF('Round 3 - Hole by Hole'!G7,"&gt;"&amp;$G$3+2.1))+(COUNTIF('Round 3 - Hole by Hole'!H7,"&gt;"&amp;$H$3+2.1))+(COUNTIF('Round 3 - Hole by Hole'!I7,"&gt;"&amp;$I$3+2.1))+(COUNTIF('Round 3 - Hole by Hole'!J7,"&gt;"&amp;$J$3+2.1))+(COUNTIF('Round 3 - Hole by Hole'!L7,"&gt;"&amp;$L$3+2.1))+(COUNTIF('Round 3 - Hole by Hole'!M7,"&gt;"&amp;$M$3+2.1))+(COUNTIF('Round 3 - Hole by Hole'!N7,"&gt;"&amp;$N$3+2.1))+(COUNTIF('Round 3 - Hole by Hole'!O7,"&gt;"&amp;$O$3+2.1))+(COUNTIF('Round 3 - Hole by Hole'!P7,"&gt;"&amp;$P$3+2.1))+(COUNTIF('Round 3 - Hole by Hole'!Q7,"&gt;"&amp;$Q$3+2.1))+(COUNTIF('Round 3 - Hole by Hole'!R7,"&gt;"&amp;$R$3+2.1))+(COUNTIF('Round 3 - Hole by Hole'!S7,"&gt;"&amp;$S$3+2.1))+(COUNTIF('Round 3 - Hole by Hole'!T7,"&gt;"&amp;$T$3+2.1))</f>
        <v>1</v>
      </c>
      <c r="X10" s="86">
        <f t="shared" si="5"/>
        <v>0</v>
      </c>
      <c r="Y10" s="86">
        <f t="shared" si="6"/>
        <v>2</v>
      </c>
      <c r="Z10" s="86">
        <f t="shared" si="7"/>
        <v>17</v>
      </c>
      <c r="AA10" s="86">
        <f t="shared" si="8"/>
        <v>24</v>
      </c>
      <c r="AB10" s="86">
        <f t="shared" si="9"/>
        <v>9</v>
      </c>
      <c r="AC10" s="86">
        <f t="shared" si="10"/>
        <v>2</v>
      </c>
    </row>
    <row r="11" spans="1:29">
      <c r="A11" s="58" t="str">
        <f>'Players by Team'!A5</f>
        <v>JACKLYN GONZALEZ</v>
      </c>
      <c r="B11" s="85"/>
      <c r="C11" s="110">
        <f>SUM(COUNTIF('Round 1 - Hole by Hole'!B8,"&lt;"&amp;$B$2-1.9))+(COUNTIF('Round 1 - Hole by Hole'!C8,"&lt;"&amp;$C$2-1.9))+(COUNTIF('Round 1 - Hole by Hole'!D8,"&lt;"&amp;$D$2-1.9))+(COUNTIF('Round 1 - Hole by Hole'!E8,"&lt;"&amp;$E$2-1.9))+(COUNTIF('Round 1 - Hole by Hole'!F8,"&lt;"&amp;$F$2-1.9))+(COUNTIF('Round 1 - Hole by Hole'!G8,"&lt;"&amp;$G$2-1.9))+(COUNTIF('Round 1 - Hole by Hole'!H8,"&lt;"&amp;$H$2-1.9))+(COUNTIF('Round 1 - Hole by Hole'!I8,"&lt;"&amp;$I$2-1.9))+(COUNTIF('Round 1 - Hole by Hole'!J8,"&lt;"&amp;$J$2-1.9))+(COUNTIF('Round 1 - Hole by Hole'!L8,"&lt;"&amp;$L$2-1.9))+(COUNTIF('Round 1 - Hole by Hole'!M8,"&lt;"&amp;$M$2-1.9))+(COUNTIF('Round 1 - Hole by Hole'!N8,"&lt;"&amp;$N$2-1.9))+(COUNTIF('Round 1 - Hole by Hole'!O8,"&lt;"&amp;$O$2-1.9))+(COUNTIF('Round 1 - Hole by Hole'!P8,"&lt;"&amp;$P$2-1.9))+(COUNTIF('Round 1 - Hole by Hole'!Q8,"&lt;"&amp;$Q$2-1.9))+(COUNTIF('Round 1 - Hole by Hole'!R8,"&lt;"&amp;$R$2-1.9))+(COUNTIF('Round 1 - Hole by Hole'!S8,"&lt;"&amp;$S$2-1.9))+(COUNTIF('Round 1 - Hole by Hole'!T8,"&lt;"&amp;$T$2-1.9))</f>
        <v>0</v>
      </c>
      <c r="D11" s="110">
        <f>SUM(COUNTIF('Round 1 - Hole by Hole'!B8,"="&amp;$B$2-1))+(COUNTIF('Round 1 - Hole by Hole'!C8,"="&amp;$C$2-1))+(COUNTIF('Round 1 - Hole by Hole'!D8,"="&amp;$D$2-1))+(COUNTIF('Round 1 - Hole by Hole'!E8,"="&amp;$E$2-1))+(COUNTIF('Round 1 - Hole by Hole'!F8,"="&amp;$F$2-1))+(COUNTIF('Round 1 - Hole by Hole'!G8,"="&amp;$G$2-1))+(COUNTIF('Round 1 - Hole by Hole'!H8,"="&amp;$H$2-1))+(COUNTIF('Round 1 - Hole by Hole'!I8,"="&amp;$I$2-1))+(COUNTIF('Round 1 - Hole by Hole'!J8,"="&amp;$J$2-1))+(COUNTIF('Round 1 - Hole by Hole'!L8,"="&amp;$L$2-1))+(COUNTIF('Round 1 - Hole by Hole'!M8,"="&amp;$M$2-1))+(COUNTIF('Round 1 - Hole by Hole'!N8,"="&amp;$N$2-1))+(COUNTIF('Round 1 - Hole by Hole'!O8,"="&amp;$O$2-1))+(COUNTIF('Round 1 - Hole by Hole'!P8,"="&amp;$P$2-1))+(COUNTIF('Round 1 - Hole by Hole'!Q8,"="&amp;$Q$2-1))+(COUNTIF('Round 1 - Hole by Hole'!R8,"="&amp;$R$2-1))+(COUNTIF('Round 1 - Hole by Hole'!S8,"="&amp;$S$2-1))+(COUNTIF('Round 1 - Hole by Hole'!T8,"="&amp;$T$2-1))</f>
        <v>2</v>
      </c>
      <c r="E11" s="110">
        <f>SUM(COUNTIF('Round 1 - Hole by Hole'!B8,"="&amp;$B$2))+(COUNTIF('Round 1 - Hole by Hole'!C8,"="&amp;$C$2))+(COUNTIF('Round 1 - Hole by Hole'!D8,"="&amp;$D$2))+(COUNTIF('Round 1 - Hole by Hole'!E8,"="&amp;$E$2))+(COUNTIF('Round 1 - Hole by Hole'!F8,"="&amp;$F$2))+(COUNTIF('Round 1 - Hole by Hole'!G8,"="&amp;$G$2))+(COUNTIF('Round 1 - Hole by Hole'!H8,"="&amp;$H$2))+(COUNTIF('Round 1 - Hole by Hole'!I8,"="&amp;$I$2))+(COUNTIF('Round 1 - Hole by Hole'!J8,"="&amp;$J$2))+(COUNTIF('Round 1 - Hole by Hole'!L8,"="&amp;$L$2))+(COUNTIF('Round 1 - Hole by Hole'!M8,"="&amp;$M$2))+(COUNTIF('Round 1 - Hole by Hole'!N8,"="&amp;$N$2))+(COUNTIF('Round 1 - Hole by Hole'!O8,"="&amp;$O$2))+(COUNTIF('Round 1 - Hole by Hole'!P8,"="&amp;$P$2))+(COUNTIF('Round 1 - Hole by Hole'!Q8,"="&amp;$Q$2))+(COUNTIF('Round 1 - Hole by Hole'!R8,"="&amp;$R$2))+(COUNTIF('Round 1 - Hole by Hole'!S8,"="&amp;$S$2))+(COUNTIF('Round 1 - Hole by Hole'!T8,"="&amp;$T$2))</f>
        <v>12</v>
      </c>
      <c r="F11" s="110">
        <f>SUM(COUNTIF('Round 1 - Hole by Hole'!B8,"="&amp;$B$2+1))+(COUNTIF('Round 1 - Hole by Hole'!C8,"="&amp;$C$2+1))+(COUNTIF('Round 1 - Hole by Hole'!D8,"="&amp;$D$2+1))+(COUNTIF('Round 1 - Hole by Hole'!E8,"="&amp;$E$2+1))+(COUNTIF('Round 1 - Hole by Hole'!F8,"="&amp;$F$2+1))+(COUNTIF('Round 1 - Hole by Hole'!G8,"="&amp;$G$2+1))+(COUNTIF('Round 1 - Hole by Hole'!H8,"="&amp;$H$2+1))+(COUNTIF('Round 1 - Hole by Hole'!I8,"="&amp;$I$2+1))+(COUNTIF('Round 1 - Hole by Hole'!J8,"="&amp;$J$2+1))+(COUNTIF('Round 1 - Hole by Hole'!L8,"="&amp;$L$2+1))+(COUNTIF('Round 1 - Hole by Hole'!M8,"="&amp;$M$2+1))+(COUNTIF('Round 1 - Hole by Hole'!N8,"="&amp;$N$2+1))+(COUNTIF('Round 1 - Hole by Hole'!O8,"="&amp;$O$2+1))+(COUNTIF('Round 1 - Hole by Hole'!P8,"="&amp;$P$2+1))+(COUNTIF('Round 1 - Hole by Hole'!Q8,"="&amp;$Q$2+1))+(COUNTIF('Round 1 - Hole by Hole'!R8,"="&amp;$R$2+1))+(COUNTIF('Round 1 - Hole by Hole'!S8,"="&amp;$S$2+1))+(COUNTIF('Round 1 - Hole by Hole'!T8,"="&amp;$T$2+1))</f>
        <v>4</v>
      </c>
      <c r="G11" s="110">
        <f>SUM(COUNTIF('Round 1 - Hole by Hole'!B8,"="&amp;$B$2+2))+(COUNTIF('Round 1 - Hole by Hole'!C8,"="&amp;$C$2+2))+(COUNTIF('Round 1 - Hole by Hole'!D8,"="&amp;$D$2+2))+(COUNTIF('Round 1 - Hole by Hole'!E8,"="&amp;$E$2+2))+(COUNTIF('Round 1 - Hole by Hole'!F8,"="&amp;$F$2+2))+(COUNTIF('Round 1 - Hole by Hole'!G8,"="&amp;$G$2+2))+(COUNTIF('Round 1 - Hole by Hole'!H8,"="&amp;$H$2+2))+(COUNTIF('Round 1 - Hole by Hole'!I8,"="&amp;$I$2+2))+(COUNTIF('Round 1 - Hole by Hole'!J8,"="&amp;$J$2+2))+(COUNTIF('Round 1 - Hole by Hole'!L8,"="&amp;$L$2+2))+(COUNTIF('Round 1 - Hole by Hole'!M8,"="&amp;$M$2+2))+(COUNTIF('Round 1 - Hole by Hole'!N8,"="&amp;$N$2+2))+(COUNTIF('Round 1 - Hole by Hole'!O8,"="&amp;$O$2+2))+(COUNTIF('Round 1 - Hole by Hole'!P8,"="&amp;$P$2+2))+(COUNTIF('Round 1 - Hole by Hole'!Q8,"="&amp;$Q$2+2))+(COUNTIF('Round 1 - Hole by Hole'!R8,"="&amp;$R$2+2))+(COUNTIF('Round 1 - Hole by Hole'!S8,"="&amp;$S$2+2))+(COUNTIF('Round 1 - Hole by Hole'!T8,"="&amp;$T$2+2))</f>
        <v>0</v>
      </c>
      <c r="H11" s="110">
        <f>SUM(COUNTIF('Round 1 - Hole by Hole'!B8,"&gt;"&amp;$B$2+2.1))+(COUNTIF('Round 1 - Hole by Hole'!C8,"&gt;"&amp;$C$2+2.1))+(COUNTIF('Round 1 - Hole by Hole'!D8,"&gt;"&amp;$D$2+2.1))+(COUNTIF('Round 1 - Hole by Hole'!E8,"&gt;"&amp;$E$2+2.1))+(COUNTIF('Round 1 - Hole by Hole'!F8,"&gt;"&amp;$F$2+2.1))+(COUNTIF('Round 1 - Hole by Hole'!G8,"&gt;"&amp;$G$2+2.1))+(COUNTIF('Round 1 - Hole by Hole'!H8,"&gt;"&amp;$H$2+2.1))+(COUNTIF('Round 1 - Hole by Hole'!I8,"&gt;"&amp;$I$2+2.1))+(COUNTIF('Round 1 - Hole by Hole'!J8,"&gt;"&amp;$J$2+2.1))+(COUNTIF('Round 1 - Hole by Hole'!L8,"&gt;"&amp;$L$2+2.1))+(COUNTIF('Round 1 - Hole by Hole'!M8,"&gt;"&amp;$M$2+2.1))+(COUNTIF('Round 1 - Hole by Hole'!N8,"&gt;"&amp;$N$2+2.1))+(COUNTIF('Round 1 - Hole by Hole'!O8,"&gt;"&amp;$O$2+2.1))+(COUNTIF('Round 1 - Hole by Hole'!P8,"&gt;"&amp;$P$2+2.1))+(COUNTIF('Round 1 - Hole by Hole'!Q8,"&gt;"&amp;$Q$2+2.1))+(COUNTIF('Round 1 - Hole by Hole'!R8,"&gt;"&amp;$R$2+2.1))+(COUNTIF('Round 1 - Hole by Hole'!S8,"&gt;"&amp;$S$2+2.1))+(COUNTIF('Round 1 - Hole by Hole'!T8,"&gt;"&amp;$T$2+2.1))</f>
        <v>0</v>
      </c>
      <c r="J11" s="110">
        <f>SUM(COUNTIF('Round 2 - Hole by Hole'!B8,"&lt;"&amp;$B$2-1.9))+(COUNTIF('Round 2 - Hole by Hole'!C8,"&lt;"&amp;$C$2-1.9))+(COUNTIF('Round 2 - Hole by Hole'!D8,"&lt;"&amp;$D$2-1.9))+(COUNTIF('Round 2 - Hole by Hole'!E8,"&lt;"&amp;$E$2-1.9))+(COUNTIF('Round 2 - Hole by Hole'!F8,"&lt;"&amp;$F$2-1.9))+(COUNTIF('Round 2 - Hole by Hole'!G8,"&lt;"&amp;$G$2-1.9))+(COUNTIF('Round 2 - Hole by Hole'!H8,"&lt;"&amp;$H$2-1.9))+(COUNTIF('Round 2 - Hole by Hole'!I8,"&lt;"&amp;$I$2-1.9))+(COUNTIF('Round 2 - Hole by Hole'!J8,"&lt;"&amp;$J$2-1.9))+(COUNTIF('Round 2 - Hole by Hole'!L8,"&lt;"&amp;$L$2-1.9))+(COUNTIF('Round 2 - Hole by Hole'!M8,"&lt;"&amp;$M$2-1.9))+(COUNTIF('Round 2 - Hole by Hole'!N8,"&lt;"&amp;$N$2-1.9))+(COUNTIF('Round 2 - Hole by Hole'!O8,"&lt;"&amp;$O$2-1.9))+(COUNTIF('Round 2 - Hole by Hole'!P8,"&lt;"&amp;$P$2-1.9))+(COUNTIF('Round 2 - Hole by Hole'!Q8,"&lt;"&amp;$Q$2-1.9))+(COUNTIF('Round 2 - Hole by Hole'!R8,"&lt;"&amp;$R$2-1.9))+(COUNTIF('Round 2 - Hole by Hole'!S8,"&lt;"&amp;$S$2-1.9))+(COUNTIF('Round 2 - Hole by Hole'!T8,"&lt;"&amp;$T$2-1.9))</f>
        <v>0</v>
      </c>
      <c r="K11" s="110">
        <f>SUM(COUNTIF('Round 2 - Hole by Hole'!B8,"="&amp;$B$2-1))+(COUNTIF('Round 2 - Hole by Hole'!C8,"="&amp;$C$2-1))+(COUNTIF('Round 2 - Hole by Hole'!D8,"="&amp;$D$2-1))+(COUNTIF('Round 2 - Hole by Hole'!E8,"="&amp;$E$2-1))+(COUNTIF('Round 2 - Hole by Hole'!F8,"="&amp;$F$2-1))+(COUNTIF('Round 2 - Hole by Hole'!G8,"="&amp;$G$2-1))+(COUNTIF('Round 2 - Hole by Hole'!H8,"="&amp;$H$2-1))+(COUNTIF('Round 2 - Hole by Hole'!I8,"="&amp;$I$2-1))+(COUNTIF('Round 2 - Hole by Hole'!J8,"="&amp;$J$2-1))+(COUNTIF('Round 2 - Hole by Hole'!L8,"="&amp;$L$2-1))+(COUNTIF('Round 2 - Hole by Hole'!M8,"="&amp;$M$2-1))+(COUNTIF('Round 2 - Hole by Hole'!N8,"="&amp;$N$2-1))+(COUNTIF('Round 2 - Hole by Hole'!O8,"="&amp;$O$2-1))+(COUNTIF('Round 2 - Hole by Hole'!P8,"="&amp;$P$2-1))+(COUNTIF('Round 2 - Hole by Hole'!Q8,"="&amp;$Q$2-1))+(COUNTIF('Round 2 - Hole by Hole'!R8,"="&amp;$R$2-1))+(COUNTIF('Round 2 - Hole by Hole'!S8,"="&amp;$S$2-1))+(COUNTIF('Round 2 - Hole by Hole'!T8,"="&amp;$T$2-1))</f>
        <v>1</v>
      </c>
      <c r="L11" s="110">
        <f>SUM(COUNTIF('Round 2 - Hole by Hole'!B8,"="&amp;$B$2))+(COUNTIF('Round 2 - Hole by Hole'!C8,"="&amp;$C$2))+(COUNTIF('Round 2 - Hole by Hole'!D8,"="&amp;$D$2))+(COUNTIF('Round 2 - Hole by Hole'!E8,"="&amp;$E$2))+(COUNTIF('Round 2 - Hole by Hole'!F8,"="&amp;$F$2))+(COUNTIF('Round 2 - Hole by Hole'!G8,"="&amp;$G$2))+(COUNTIF('Round 2 - Hole by Hole'!H8,"="&amp;$H$2))+(COUNTIF('Round 2 - Hole by Hole'!I8,"="&amp;$I$2))+(COUNTIF('Round 2 - Hole by Hole'!J8,"="&amp;$J$2))+(COUNTIF('Round 2 - Hole by Hole'!L8,"="&amp;$L$2))+(COUNTIF('Round 2 - Hole by Hole'!M8,"="&amp;$M$2))+(COUNTIF('Round 2 - Hole by Hole'!N8,"="&amp;$N$2))+(COUNTIF('Round 2 - Hole by Hole'!O8,"="&amp;$O$2))+(COUNTIF('Round 2 - Hole by Hole'!P8,"="&amp;$P$2))+(COUNTIF('Round 2 - Hole by Hole'!Q8,"="&amp;$Q$2))+(COUNTIF('Round 2 - Hole by Hole'!R8,"="&amp;$R$2))+(COUNTIF('Round 2 - Hole by Hole'!S8,"="&amp;$S$2))+(COUNTIF('Round 2 - Hole by Hole'!T8,"="&amp;$T$2))</f>
        <v>11</v>
      </c>
      <c r="M11" s="110">
        <f>SUM(COUNTIF('Round 2 - Hole by Hole'!B8,"="&amp;$B$2+1))+(COUNTIF('Round 2 - Hole by Hole'!C8,"="&amp;$C$2+1))+(COUNTIF('Round 2 - Hole by Hole'!D8,"="&amp;$D$2+1))+(COUNTIF('Round 2 - Hole by Hole'!E8,"="&amp;$E$2+1))+(COUNTIF('Round 2 - Hole by Hole'!F8,"="&amp;$F$2+1))+(COUNTIF('Round 2 - Hole by Hole'!G8,"="&amp;$G$2+1))+(COUNTIF('Round 2 - Hole by Hole'!H8,"="&amp;$H$2+1))+(COUNTIF('Round 2 - Hole by Hole'!I8,"="&amp;$I$2+1))+(COUNTIF('Round 2 - Hole by Hole'!J8,"="&amp;$J$2+1))+(COUNTIF('Round 2 - Hole by Hole'!L8,"="&amp;$L$2+1))+(COUNTIF('Round 2 - Hole by Hole'!M8,"="&amp;$M$2+1))+(COUNTIF('Round 2 - Hole by Hole'!N8,"="&amp;$N$2+1))+(COUNTIF('Round 2 - Hole by Hole'!O8,"="&amp;$O$2+1))+(COUNTIF('Round 2 - Hole by Hole'!P8,"="&amp;$P$2+1))+(COUNTIF('Round 2 - Hole by Hole'!Q8,"="&amp;$Q$2+1))+(COUNTIF('Round 2 - Hole by Hole'!R8,"="&amp;$R$2+1))+(COUNTIF('Round 2 - Hole by Hole'!S8,"="&amp;$S$2+1))+(COUNTIF('Round 2 - Hole by Hole'!T8,"="&amp;$T$2+1))</f>
        <v>5</v>
      </c>
      <c r="N11" s="110">
        <f>SUM(COUNTIF('Round 2 - Hole by Hole'!B8,"="&amp;$B$2+2))+(COUNTIF('Round 2 - Hole by Hole'!C8,"="&amp;$C$2+2))+(COUNTIF('Round 2 - Hole by Hole'!D8,"="&amp;$D$2+2))+(COUNTIF('Round 2 - Hole by Hole'!E8,"="&amp;$E$2+2))+(COUNTIF('Round 2 - Hole by Hole'!F8,"="&amp;$F$2+2))+(COUNTIF('Round 2 - Hole by Hole'!G8,"="&amp;$G$2+2))+(COUNTIF('Round 2 - Hole by Hole'!H8,"="&amp;$H$2+2))+(COUNTIF('Round 2 - Hole by Hole'!I8,"="&amp;$I$2+2))+(COUNTIF('Round 2 - Hole by Hole'!J8,"="&amp;$J$2+2))+(COUNTIF('Round 2 - Hole by Hole'!L8,"="&amp;$L$2+2))+(COUNTIF('Round 2 - Hole by Hole'!M8,"="&amp;$M$2+2))+(COUNTIF('Round 2 - Hole by Hole'!N8,"="&amp;$N$2+2))+(COUNTIF('Round 2 - Hole by Hole'!O8,"="&amp;$O$2+2))+(COUNTIF('Round 2 - Hole by Hole'!P8,"="&amp;$P$2+2))+(COUNTIF('Round 2 - Hole by Hole'!Q8,"="&amp;$Q$2+2))+(COUNTIF('Round 2 - Hole by Hole'!R8,"="&amp;$R$2+2))+(COUNTIF('Round 2 - Hole by Hole'!S8,"="&amp;$S$2+2))+(COUNTIF('Round 2 - Hole by Hole'!T8,"="&amp;$T$2+2))</f>
        <v>1</v>
      </c>
      <c r="O11" s="110">
        <f>SUM(COUNTIF('Round 2 - Hole by Hole'!B8,"&gt;"&amp;$B$2+2.1))+(COUNTIF('Round 2 - Hole by Hole'!C8,"&gt;"&amp;$C$2+2.1))+(COUNTIF('Round 2 - Hole by Hole'!D8,"&gt;"&amp;$D$2+2.1))+(COUNTIF('Round 2 - Hole by Hole'!E8,"&gt;"&amp;$E$2+2.1))+(COUNTIF('Round 2 - Hole by Hole'!F8,"&gt;"&amp;$F$2+2.1))+(COUNTIF('Round 2 - Hole by Hole'!G8,"&gt;"&amp;$G$2+2.1))+(COUNTIF('Round 2 - Hole by Hole'!H8,"&gt;"&amp;$H$2+2.1))+(COUNTIF('Round 2 - Hole by Hole'!I8,"&gt;"&amp;$I$2+2.1))+(COUNTIF('Round 2 - Hole by Hole'!J8,"&gt;"&amp;$J$2+2.1))+(COUNTIF('Round 2 - Hole by Hole'!L8,"&gt;"&amp;$L$2+2.1))+(COUNTIF('Round 2 - Hole by Hole'!M8,"&gt;"&amp;$M$2+2.1))+(COUNTIF('Round 2 - Hole by Hole'!N8,"&gt;"&amp;$N$2+2.1))+(COUNTIF('Round 2 - Hole by Hole'!O8,"&gt;"&amp;$O$2+2.1))+(COUNTIF('Round 2 - Hole by Hole'!P8,"&gt;"&amp;$P$2+2.1))+(COUNTIF('Round 2 - Hole by Hole'!Q8,"&gt;"&amp;$Q$2+2.1))+(COUNTIF('Round 2 - Hole by Hole'!R8,"&gt;"&amp;$R$2+2.1))+(COUNTIF('Round 2 - Hole by Hole'!S8,"&gt;"&amp;$S$2+2.1))+(COUNTIF('Round 2 - Hole by Hole'!T8,"&gt;"&amp;$T$2+2.1))</f>
        <v>0</v>
      </c>
      <c r="Q11" s="110">
        <f>SUM(COUNTIF('Round 3 - Hole by Hole'!B8,"&lt;"&amp;$B$3-1.9))+(COUNTIF('Round 3 - Hole by Hole'!C8,"&lt;"&amp;$C$3-1.9))+(COUNTIF('Round 3 - Hole by Hole'!D8,"&lt;"&amp;$D$3-1.9))+(COUNTIF('Round 3 - Hole by Hole'!E8,"&lt;"&amp;$E$3-1.9))+(COUNTIF('Round 3 - Hole by Hole'!F8,"&lt;"&amp;$F$3-1.9))+(COUNTIF('Round 3 - Hole by Hole'!G8,"&lt;"&amp;$G$3-1.9))+(COUNTIF('Round 3 - Hole by Hole'!H8,"&lt;"&amp;$H$3-1.9))+(COUNTIF('Round 3 - Hole by Hole'!I8,"&lt;"&amp;$I$3-1.9))+(COUNTIF('Round 3 - Hole by Hole'!J8,"&lt;"&amp;$J$3-1.9))+(COUNTIF('Round 3 - Hole by Hole'!L8,"&lt;"&amp;$L$3-1.9))+(COUNTIF('Round 3 - Hole by Hole'!M8,"&lt;"&amp;$M$3-1.9))+(COUNTIF('Round 3 - Hole by Hole'!N8,"&lt;"&amp;$N$3-1.9))+(COUNTIF('Round 3 - Hole by Hole'!O8,"&lt;"&amp;$O$3-1.9))+(COUNTIF('Round 3 - Hole by Hole'!P8,"&lt;"&amp;$P$3-1.9))+(COUNTIF('Round 3 - Hole by Hole'!Q8,"&lt;"&amp;$Q$3-1.9))+(COUNTIF('Round 3 - Hole by Hole'!R8,"&lt;"&amp;$R$3-1.9))+(COUNTIF('Round 3 - Hole by Hole'!S8,"&lt;"&amp;$S$3-1.9))+(COUNTIF('Round 3 - Hole by Hole'!T8,"&lt;"&amp;$T$3-1.9))</f>
        <v>0</v>
      </c>
      <c r="R11" s="110">
        <f>SUM(COUNTIF('Round 3 - Hole by Hole'!B8,"="&amp;$B$3-1))+(COUNTIF('Round 3 - Hole by Hole'!C8,"="&amp;$C$3-1))+(COUNTIF('Round 3 - Hole by Hole'!D8,"="&amp;$D$3-1))+(COUNTIF('Round 3 - Hole by Hole'!E8,"="&amp;$E$3-1))+(COUNTIF('Round 3 - Hole by Hole'!F8,"="&amp;$F$3-1))+(COUNTIF('Round 3 - Hole by Hole'!G8,"="&amp;$G$3-1))+(COUNTIF('Round 3 - Hole by Hole'!H8,"="&amp;$H$3-1))+(COUNTIF('Round 3 - Hole by Hole'!I8,"="&amp;$I$3-1))+(COUNTIF('Round 3 - Hole by Hole'!J8,"="&amp;$J$3-1))+(COUNTIF('Round 3 - Hole by Hole'!L8,"="&amp;$L$3-1))+(COUNTIF('Round 3 - Hole by Hole'!M8,"="&amp;$M$3-1))+(COUNTIF('Round 3 - Hole by Hole'!N8,"="&amp;$N$3-1))+(COUNTIF('Round 3 - Hole by Hole'!O8,"="&amp;$O$3-1))+(COUNTIF('Round 3 - Hole by Hole'!P8,"="&amp;$P$3-1))+(COUNTIF('Round 3 - Hole by Hole'!Q8,"="&amp;$Q$3-1))+(COUNTIF('Round 3 - Hole by Hole'!R8,"="&amp;$R$3-1))+(COUNTIF('Round 3 - Hole by Hole'!S8,"="&amp;$S$3-1))+(COUNTIF('Round 3 - Hole by Hole'!T8,"="&amp;$T$3-1))</f>
        <v>1</v>
      </c>
      <c r="S11" s="110">
        <f>SUM(COUNTIF('Round 3 - Hole by Hole'!B8,"="&amp;$B$3))+(COUNTIF('Round 3 - Hole by Hole'!C8,"="&amp;$C$3))+(COUNTIF('Round 3 - Hole by Hole'!D8,"="&amp;$D$3))+(COUNTIF('Round 3 - Hole by Hole'!E8,"="&amp;$E$3))+(COUNTIF('Round 3 - Hole by Hole'!F8,"="&amp;$F$3))+(COUNTIF('Round 3 - Hole by Hole'!G8,"="&amp;$G$3))+(COUNTIF('Round 3 - Hole by Hole'!H8,"="&amp;$H$3))+(COUNTIF('Round 3 - Hole by Hole'!I8,"="&amp;$I$3))+(COUNTIF('Round 3 - Hole by Hole'!J8,"="&amp;$J$3))+(COUNTIF('Round 3 - Hole by Hole'!L8,"="&amp;$L$3))+(COUNTIF('Round 3 - Hole by Hole'!M8,"="&amp;$M$3))+(COUNTIF('Round 3 - Hole by Hole'!N8,"="&amp;$N$3))+(COUNTIF('Round 3 - Hole by Hole'!O8,"="&amp;$O$3))+(COUNTIF('Round 3 - Hole by Hole'!P8,"="&amp;$P$3))+(COUNTIF('Round 3 - Hole by Hole'!Q8,"="&amp;$Q$3))+(COUNTIF('Round 3 - Hole by Hole'!R8,"="&amp;$R$3))+(COUNTIF('Round 3 - Hole by Hole'!S8,"="&amp;$S$3))+(COUNTIF('Round 3 - Hole by Hole'!T8,"="&amp;$T$3))</f>
        <v>10</v>
      </c>
      <c r="T11" s="110">
        <f>SUM(COUNTIF('Round 3 - Hole by Hole'!B8,"="&amp;$B$3+1))+(COUNTIF('Round 3 - Hole by Hole'!C8,"="&amp;$C$3+1))+(COUNTIF('Round 3 - Hole by Hole'!D8,"="&amp;$D$3+1))+(COUNTIF('Round 3 - Hole by Hole'!E8,"="&amp;$E$3+1))+(COUNTIF('Round 3 - Hole by Hole'!F8,"="&amp;$F$3+1))+(COUNTIF('Round 3 - Hole by Hole'!G8,"="&amp;$G$3+1))+(COUNTIF('Round 3 - Hole by Hole'!H8,"="&amp;$H$3+1))+(COUNTIF('Round 3 - Hole by Hole'!I8,"="&amp;$I$3+1))+(COUNTIF('Round 3 - Hole by Hole'!J8,"="&amp;$J$3+1))+(COUNTIF('Round 3 - Hole by Hole'!L8,"="&amp;$L$3+1))+(COUNTIF('Round 3 - Hole by Hole'!M8,"="&amp;$M$3+1))+(COUNTIF('Round 3 - Hole by Hole'!N8,"="&amp;$N$3+1))+(COUNTIF('Round 3 - Hole by Hole'!O8,"="&amp;$O$3+1))+(COUNTIF('Round 3 - Hole by Hole'!P8,"="&amp;$P$3+1))+(COUNTIF('Round 3 - Hole by Hole'!Q8,"="&amp;$Q$3+1))+(COUNTIF('Round 3 - Hole by Hole'!R8,"="&amp;$R$3+1))+(COUNTIF('Round 3 - Hole by Hole'!S8,"="&amp;$S$3+1))+(COUNTIF('Round 3 - Hole by Hole'!T8,"="&amp;$T$3+1))</f>
        <v>6</v>
      </c>
      <c r="U11" s="110">
        <f>SUM(COUNTIF('Round 3 - Hole by Hole'!B8,"="&amp;$B$3+2))+(COUNTIF('Round 3 - Hole by Hole'!C8,"="&amp;$C$3+2))+(COUNTIF('Round 3 - Hole by Hole'!D8,"="&amp;$D$3+2))+(COUNTIF('Round 3 - Hole by Hole'!E8,"="&amp;$E$3+2))+(COUNTIF('Round 3 - Hole by Hole'!F8,"="&amp;$F$3+2))+(COUNTIF('Round 3 - Hole by Hole'!G8,"="&amp;$G$3+2))+(COUNTIF('Round 3 - Hole by Hole'!H8,"="&amp;$H$3+2))+(COUNTIF('Round 3 - Hole by Hole'!I8,"="&amp;$I$3+2))+(COUNTIF('Round 3 - Hole by Hole'!J8,"="&amp;$J$3+2))+(COUNTIF('Round 3 - Hole by Hole'!L8,"="&amp;$L$3+2))+(COUNTIF('Round 3 - Hole by Hole'!M8,"="&amp;$M$3+2))+(COUNTIF('Round 3 - Hole by Hole'!N8,"="&amp;$N$3+2))+(COUNTIF('Round 3 - Hole by Hole'!O8,"="&amp;$O$3+2))+(COUNTIF('Round 3 - Hole by Hole'!P8,"="&amp;$P$3+2))+(COUNTIF('Round 3 - Hole by Hole'!Q8,"="&amp;$Q$3+2))+(COUNTIF('Round 3 - Hole by Hole'!R8,"="&amp;$R$3+2))+(COUNTIF('Round 3 - Hole by Hole'!S8,"="&amp;$S$3+2))+(COUNTIF('Round 3 - Hole by Hole'!T8,"="&amp;$T$3+2))</f>
        <v>1</v>
      </c>
      <c r="V11" s="110">
        <f>SUM(COUNTIF('Round 3 - Hole by Hole'!B8,"&gt;"&amp;$B$3+2.1))+(COUNTIF('Round 3 - Hole by Hole'!C8,"&gt;"&amp;$C$3+2.1))+(COUNTIF('Round 3 - Hole by Hole'!D8,"&gt;"&amp;$D$3+2.1))+(COUNTIF('Round 3 - Hole by Hole'!E8,"&gt;"&amp;$E$3+2.1))+(COUNTIF('Round 3 - Hole by Hole'!F8,"&gt;"&amp;$F$3+2.1))+(COUNTIF('Round 3 - Hole by Hole'!G8,"&gt;"&amp;$G$3+2.1))+(COUNTIF('Round 3 - Hole by Hole'!H8,"&gt;"&amp;$H$3+2.1))+(COUNTIF('Round 3 - Hole by Hole'!I8,"&gt;"&amp;$I$3+2.1))+(COUNTIF('Round 3 - Hole by Hole'!J8,"&gt;"&amp;$J$3+2.1))+(COUNTIF('Round 3 - Hole by Hole'!L8,"&gt;"&amp;$L$3+2.1))+(COUNTIF('Round 3 - Hole by Hole'!M8,"&gt;"&amp;$M$3+2.1))+(COUNTIF('Round 3 - Hole by Hole'!N8,"&gt;"&amp;$N$3+2.1))+(COUNTIF('Round 3 - Hole by Hole'!O8,"&gt;"&amp;$O$3+2.1))+(COUNTIF('Round 3 - Hole by Hole'!P8,"&gt;"&amp;$P$3+2.1))+(COUNTIF('Round 3 - Hole by Hole'!Q8,"&gt;"&amp;$Q$3+2.1))+(COUNTIF('Round 3 - Hole by Hole'!R8,"&gt;"&amp;$R$3+2.1))+(COUNTIF('Round 3 - Hole by Hole'!S8,"&gt;"&amp;$S$3+2.1))+(COUNTIF('Round 3 - Hole by Hole'!T8,"&gt;"&amp;$T$3+2.1))</f>
        <v>0</v>
      </c>
      <c r="X11" s="110">
        <f t="shared" si="5"/>
        <v>0</v>
      </c>
      <c r="Y11" s="110">
        <f t="shared" si="6"/>
        <v>4</v>
      </c>
      <c r="Z11" s="110">
        <f t="shared" si="7"/>
        <v>33</v>
      </c>
      <c r="AA11" s="110">
        <f t="shared" si="8"/>
        <v>15</v>
      </c>
      <c r="AB11" s="110">
        <f t="shared" si="9"/>
        <v>2</v>
      </c>
      <c r="AC11" s="110">
        <f t="shared" si="10"/>
        <v>0</v>
      </c>
    </row>
    <row r="12" spans="1:29">
      <c r="A12" s="58" t="str">
        <f>'Players by Team'!A6</f>
        <v>JORDAN SALISBURY</v>
      </c>
      <c r="B12" s="85"/>
      <c r="C12" s="86">
        <f>SUM(COUNTIF('Round 1 - Hole by Hole'!B9,"&lt;"&amp;$B$2-1.9))+(COUNTIF('Round 1 - Hole by Hole'!C9,"&lt;"&amp;$C$2-1.9))+(COUNTIF('Round 1 - Hole by Hole'!D9,"&lt;"&amp;$D$2-1.9))+(COUNTIF('Round 1 - Hole by Hole'!E9,"&lt;"&amp;$E$2-1.9))+(COUNTIF('Round 1 - Hole by Hole'!F9,"&lt;"&amp;$F$2-1.9))+(COUNTIF('Round 1 - Hole by Hole'!G9,"&lt;"&amp;$G$2-1.9))+(COUNTIF('Round 1 - Hole by Hole'!H9,"&lt;"&amp;$H$2-1.9))+(COUNTIF('Round 1 - Hole by Hole'!I9,"&lt;"&amp;$I$2-1.9))+(COUNTIF('Round 1 - Hole by Hole'!J9,"&lt;"&amp;$J$2-1.9))+(COUNTIF('Round 1 - Hole by Hole'!L9,"&lt;"&amp;$L$2-1.9))+(COUNTIF('Round 1 - Hole by Hole'!M9,"&lt;"&amp;$M$2-1.9))+(COUNTIF('Round 1 - Hole by Hole'!N9,"&lt;"&amp;$N$2-1.9))+(COUNTIF('Round 1 - Hole by Hole'!O9,"&lt;"&amp;$O$2-1.9))+(COUNTIF('Round 1 - Hole by Hole'!P9,"&lt;"&amp;$P$2-1.9))+(COUNTIF('Round 1 - Hole by Hole'!Q9,"&lt;"&amp;$Q$2-1.9))+(COUNTIF('Round 1 - Hole by Hole'!R9,"&lt;"&amp;$R$2-1.9))+(COUNTIF('Round 1 - Hole by Hole'!S9,"&lt;"&amp;$S$2-1.9))+(COUNTIF('Round 1 - Hole by Hole'!T9,"&lt;"&amp;$T$2-1.9))</f>
        <v>1</v>
      </c>
      <c r="D12" s="87">
        <f>SUM(COUNTIF('Round 1 - Hole by Hole'!B9,"="&amp;$B$2-1))+(COUNTIF('Round 1 - Hole by Hole'!C9,"="&amp;$C$2-1))+(COUNTIF('Round 1 - Hole by Hole'!D9,"="&amp;$D$2-1))+(COUNTIF('Round 1 - Hole by Hole'!E9,"="&amp;$E$2-1))+(COUNTIF('Round 1 - Hole by Hole'!F9,"="&amp;$F$2-1))+(COUNTIF('Round 1 - Hole by Hole'!G9,"="&amp;$G$2-1))+(COUNTIF('Round 1 - Hole by Hole'!H9,"="&amp;$H$2-1))+(COUNTIF('Round 1 - Hole by Hole'!I9,"="&amp;$I$2-1))+(COUNTIF('Round 1 - Hole by Hole'!J9,"="&amp;$J$2-1))+(COUNTIF('Round 1 - Hole by Hole'!L9,"="&amp;$L$2-1))+(COUNTIF('Round 1 - Hole by Hole'!M9,"="&amp;$M$2-1))+(COUNTIF('Round 1 - Hole by Hole'!N9,"="&amp;$N$2-1))+(COUNTIF('Round 1 - Hole by Hole'!O9,"="&amp;$O$2-1))+(COUNTIF('Round 1 - Hole by Hole'!P9,"="&amp;$P$2-1))+(COUNTIF('Round 1 - Hole by Hole'!Q9,"="&amp;$Q$2-1))+(COUNTIF('Round 1 - Hole by Hole'!R9,"="&amp;$R$2-1))+(COUNTIF('Round 1 - Hole by Hole'!S9,"="&amp;$S$2-1))+(COUNTIF('Round 1 - Hole by Hole'!T9,"="&amp;$T$2-1))</f>
        <v>0</v>
      </c>
      <c r="E12" s="87">
        <f>SUM(COUNTIF('Round 1 - Hole by Hole'!B9,"="&amp;$B$2))+(COUNTIF('Round 1 - Hole by Hole'!C9,"="&amp;$C$2))+(COUNTIF('Round 1 - Hole by Hole'!D9,"="&amp;$D$2))+(COUNTIF('Round 1 - Hole by Hole'!E9,"="&amp;$E$2))+(COUNTIF('Round 1 - Hole by Hole'!F9,"="&amp;$F$2))+(COUNTIF('Round 1 - Hole by Hole'!G9,"="&amp;$G$2))+(COUNTIF('Round 1 - Hole by Hole'!H9,"="&amp;$H$2))+(COUNTIF('Round 1 - Hole by Hole'!I9,"="&amp;$I$2))+(COUNTIF('Round 1 - Hole by Hole'!J9,"="&amp;$J$2))+(COUNTIF('Round 1 - Hole by Hole'!L9,"="&amp;$L$2))+(COUNTIF('Round 1 - Hole by Hole'!M9,"="&amp;$M$2))+(COUNTIF('Round 1 - Hole by Hole'!N9,"="&amp;$N$2))+(COUNTIF('Round 1 - Hole by Hole'!O9,"="&amp;$O$2))+(COUNTIF('Round 1 - Hole by Hole'!P9,"="&amp;$P$2))+(COUNTIF('Round 1 - Hole by Hole'!Q9,"="&amp;$Q$2))+(COUNTIF('Round 1 - Hole by Hole'!R9,"="&amp;$R$2))+(COUNTIF('Round 1 - Hole by Hole'!S9,"="&amp;$S$2))+(COUNTIF('Round 1 - Hole by Hole'!T9,"="&amp;$T$2))</f>
        <v>12</v>
      </c>
      <c r="F12" s="87">
        <f>SUM(COUNTIF('Round 1 - Hole by Hole'!B9,"="&amp;$B$2+1))+(COUNTIF('Round 1 - Hole by Hole'!C9,"="&amp;$C$2+1))+(COUNTIF('Round 1 - Hole by Hole'!D9,"="&amp;$D$2+1))+(COUNTIF('Round 1 - Hole by Hole'!E9,"="&amp;$E$2+1))+(COUNTIF('Round 1 - Hole by Hole'!F9,"="&amp;$F$2+1))+(COUNTIF('Round 1 - Hole by Hole'!G9,"="&amp;$G$2+1))+(COUNTIF('Round 1 - Hole by Hole'!H9,"="&amp;$H$2+1))+(COUNTIF('Round 1 - Hole by Hole'!I9,"="&amp;$I$2+1))+(COUNTIF('Round 1 - Hole by Hole'!J9,"="&amp;$J$2+1))+(COUNTIF('Round 1 - Hole by Hole'!L9,"="&amp;$L$2+1))+(COUNTIF('Round 1 - Hole by Hole'!M9,"="&amp;$M$2+1))+(COUNTIF('Round 1 - Hole by Hole'!N9,"="&amp;$N$2+1))+(COUNTIF('Round 1 - Hole by Hole'!O9,"="&amp;$O$2+1))+(COUNTIF('Round 1 - Hole by Hole'!P9,"="&amp;$P$2+1))+(COUNTIF('Round 1 - Hole by Hole'!Q9,"="&amp;$Q$2+1))+(COUNTIF('Round 1 - Hole by Hole'!R9,"="&amp;$R$2+1))+(COUNTIF('Round 1 - Hole by Hole'!S9,"="&amp;$S$2+1))+(COUNTIF('Round 1 - Hole by Hole'!T9,"="&amp;$T$2+1))</f>
        <v>5</v>
      </c>
      <c r="G12" s="87">
        <f>SUM(COUNTIF('Round 1 - Hole by Hole'!B9,"="&amp;$B$2+2))+(COUNTIF('Round 1 - Hole by Hole'!C9,"="&amp;$C$2+2))+(COUNTIF('Round 1 - Hole by Hole'!D9,"="&amp;$D$2+2))+(COUNTIF('Round 1 - Hole by Hole'!E9,"="&amp;$E$2+2))+(COUNTIF('Round 1 - Hole by Hole'!F9,"="&amp;$F$2+2))+(COUNTIF('Round 1 - Hole by Hole'!G9,"="&amp;$G$2+2))+(COUNTIF('Round 1 - Hole by Hole'!H9,"="&amp;$H$2+2))+(COUNTIF('Round 1 - Hole by Hole'!I9,"="&amp;$I$2+2))+(COUNTIF('Round 1 - Hole by Hole'!J9,"="&amp;$J$2+2))+(COUNTIF('Round 1 - Hole by Hole'!L9,"="&amp;$L$2+2))+(COUNTIF('Round 1 - Hole by Hole'!M9,"="&amp;$M$2+2))+(COUNTIF('Round 1 - Hole by Hole'!N9,"="&amp;$N$2+2))+(COUNTIF('Round 1 - Hole by Hole'!O9,"="&amp;$O$2+2))+(COUNTIF('Round 1 - Hole by Hole'!P9,"="&amp;$P$2+2))+(COUNTIF('Round 1 - Hole by Hole'!Q9,"="&amp;$Q$2+2))+(COUNTIF('Round 1 - Hole by Hole'!R9,"="&amp;$R$2+2))+(COUNTIF('Round 1 - Hole by Hole'!S9,"="&amp;$S$2+2))+(COUNTIF('Round 1 - Hole by Hole'!T9,"="&amp;$T$2+2))</f>
        <v>0</v>
      </c>
      <c r="H12" s="87">
        <f>SUM(COUNTIF('Round 1 - Hole by Hole'!B9,"&gt;"&amp;$B$2+2.1))+(COUNTIF('Round 1 - Hole by Hole'!C9,"&gt;"&amp;$C$2+2.1))+(COUNTIF('Round 1 - Hole by Hole'!D9,"&gt;"&amp;$D$2+2.1))+(COUNTIF('Round 1 - Hole by Hole'!E9,"&gt;"&amp;$E$2+2.1))+(COUNTIF('Round 1 - Hole by Hole'!F9,"&gt;"&amp;$F$2+2.1))+(COUNTIF('Round 1 - Hole by Hole'!G9,"&gt;"&amp;$G$2+2.1))+(COUNTIF('Round 1 - Hole by Hole'!H9,"&gt;"&amp;$H$2+2.1))+(COUNTIF('Round 1 - Hole by Hole'!I9,"&gt;"&amp;$I$2+2.1))+(COUNTIF('Round 1 - Hole by Hole'!J9,"&gt;"&amp;$J$2+2.1))+(COUNTIF('Round 1 - Hole by Hole'!L9,"&gt;"&amp;$L$2+2.1))+(COUNTIF('Round 1 - Hole by Hole'!M9,"&gt;"&amp;$M$2+2.1))+(COUNTIF('Round 1 - Hole by Hole'!N9,"&gt;"&amp;$N$2+2.1))+(COUNTIF('Round 1 - Hole by Hole'!O9,"&gt;"&amp;$O$2+2.1))+(COUNTIF('Round 1 - Hole by Hole'!P9,"&gt;"&amp;$P$2+2.1))+(COUNTIF('Round 1 - Hole by Hole'!Q9,"&gt;"&amp;$Q$2+2.1))+(COUNTIF('Round 1 - Hole by Hole'!R9,"&gt;"&amp;$R$2+2.1))+(COUNTIF('Round 1 - Hole by Hole'!S9,"&gt;"&amp;$S$2+2.1))+(COUNTIF('Round 1 - Hole by Hole'!T9,"&gt;"&amp;$T$2+2.1))</f>
        <v>0</v>
      </c>
      <c r="J12" s="86">
        <f>SUM(COUNTIF('Round 2 - Hole by Hole'!B9,"&lt;"&amp;$B$2-1.9))+(COUNTIF('Round 2 - Hole by Hole'!C9,"&lt;"&amp;$C$2-1.9))+(COUNTIF('Round 2 - Hole by Hole'!D9,"&lt;"&amp;$D$2-1.9))+(COUNTIF('Round 2 - Hole by Hole'!E9,"&lt;"&amp;$E$2-1.9))+(COUNTIF('Round 2 - Hole by Hole'!F9,"&lt;"&amp;$F$2-1.9))+(COUNTIF('Round 2 - Hole by Hole'!G9,"&lt;"&amp;$G$2-1.9))+(COUNTIF('Round 2 - Hole by Hole'!H9,"&lt;"&amp;$H$2-1.9))+(COUNTIF('Round 2 - Hole by Hole'!I9,"&lt;"&amp;$I$2-1.9))+(COUNTIF('Round 2 - Hole by Hole'!J9,"&lt;"&amp;$J$2-1.9))+(COUNTIF('Round 2 - Hole by Hole'!L9,"&lt;"&amp;$L$2-1.9))+(COUNTIF('Round 2 - Hole by Hole'!M9,"&lt;"&amp;$M$2-1.9))+(COUNTIF('Round 2 - Hole by Hole'!N9,"&lt;"&amp;$N$2-1.9))+(COUNTIF('Round 2 - Hole by Hole'!O9,"&lt;"&amp;$O$2-1.9))+(COUNTIF('Round 2 - Hole by Hole'!P9,"&lt;"&amp;$P$2-1.9))+(COUNTIF('Round 2 - Hole by Hole'!Q9,"&lt;"&amp;$Q$2-1.9))+(COUNTIF('Round 2 - Hole by Hole'!R9,"&lt;"&amp;$R$2-1.9))+(COUNTIF('Round 2 - Hole by Hole'!S9,"&lt;"&amp;$S$2-1.9))+(COUNTIF('Round 2 - Hole by Hole'!T9,"&lt;"&amp;$T$2-1.9))</f>
        <v>0</v>
      </c>
      <c r="K12" s="87">
        <f>SUM(COUNTIF('Round 2 - Hole by Hole'!B9,"="&amp;$B$2-1))+(COUNTIF('Round 2 - Hole by Hole'!C9,"="&amp;$C$2-1))+(COUNTIF('Round 2 - Hole by Hole'!D9,"="&amp;$D$2-1))+(COUNTIF('Round 2 - Hole by Hole'!E9,"="&amp;$E$2-1))+(COUNTIF('Round 2 - Hole by Hole'!F9,"="&amp;$F$2-1))+(COUNTIF('Round 2 - Hole by Hole'!G9,"="&amp;$G$2-1))+(COUNTIF('Round 2 - Hole by Hole'!H9,"="&amp;$H$2-1))+(COUNTIF('Round 2 - Hole by Hole'!I9,"="&amp;$I$2-1))+(COUNTIF('Round 2 - Hole by Hole'!J9,"="&amp;$J$2-1))+(COUNTIF('Round 2 - Hole by Hole'!L9,"="&amp;$L$2-1))+(COUNTIF('Round 2 - Hole by Hole'!M9,"="&amp;$M$2-1))+(COUNTIF('Round 2 - Hole by Hole'!N9,"="&amp;$N$2-1))+(COUNTIF('Round 2 - Hole by Hole'!O9,"="&amp;$O$2-1))+(COUNTIF('Round 2 - Hole by Hole'!P9,"="&amp;$P$2-1))+(COUNTIF('Round 2 - Hole by Hole'!Q9,"="&amp;$Q$2-1))+(COUNTIF('Round 2 - Hole by Hole'!R9,"="&amp;$R$2-1))+(COUNTIF('Round 2 - Hole by Hole'!S9,"="&amp;$S$2-1))+(COUNTIF('Round 2 - Hole by Hole'!T9,"="&amp;$T$2-1))</f>
        <v>0</v>
      </c>
      <c r="L12" s="87">
        <f>SUM(COUNTIF('Round 2 - Hole by Hole'!B9,"="&amp;$B$2))+(COUNTIF('Round 2 - Hole by Hole'!C9,"="&amp;$C$2))+(COUNTIF('Round 2 - Hole by Hole'!D9,"="&amp;$D$2))+(COUNTIF('Round 2 - Hole by Hole'!E9,"="&amp;$E$2))+(COUNTIF('Round 2 - Hole by Hole'!F9,"="&amp;$F$2))+(COUNTIF('Round 2 - Hole by Hole'!G9,"="&amp;$G$2))+(COUNTIF('Round 2 - Hole by Hole'!H9,"="&amp;$H$2))+(COUNTIF('Round 2 - Hole by Hole'!I9,"="&amp;$I$2))+(COUNTIF('Round 2 - Hole by Hole'!J9,"="&amp;$J$2))+(COUNTIF('Round 2 - Hole by Hole'!L9,"="&amp;$L$2))+(COUNTIF('Round 2 - Hole by Hole'!M9,"="&amp;$M$2))+(COUNTIF('Round 2 - Hole by Hole'!N9,"="&amp;$N$2))+(COUNTIF('Round 2 - Hole by Hole'!O9,"="&amp;$O$2))+(COUNTIF('Round 2 - Hole by Hole'!P9,"="&amp;$P$2))+(COUNTIF('Round 2 - Hole by Hole'!Q9,"="&amp;$Q$2))+(COUNTIF('Round 2 - Hole by Hole'!R9,"="&amp;$R$2))+(COUNTIF('Round 2 - Hole by Hole'!S9,"="&amp;$S$2))+(COUNTIF('Round 2 - Hole by Hole'!T9,"="&amp;$T$2))</f>
        <v>8</v>
      </c>
      <c r="M12" s="87">
        <f>SUM(COUNTIF('Round 2 - Hole by Hole'!B9,"="&amp;$B$2+1))+(COUNTIF('Round 2 - Hole by Hole'!C9,"="&amp;$C$2+1))+(COUNTIF('Round 2 - Hole by Hole'!D9,"="&amp;$D$2+1))+(COUNTIF('Round 2 - Hole by Hole'!E9,"="&amp;$E$2+1))+(COUNTIF('Round 2 - Hole by Hole'!F9,"="&amp;$F$2+1))+(COUNTIF('Round 2 - Hole by Hole'!G9,"="&amp;$G$2+1))+(COUNTIF('Round 2 - Hole by Hole'!H9,"="&amp;$H$2+1))+(COUNTIF('Round 2 - Hole by Hole'!I9,"="&amp;$I$2+1))+(COUNTIF('Round 2 - Hole by Hole'!J9,"="&amp;$J$2+1))+(COUNTIF('Round 2 - Hole by Hole'!L9,"="&amp;$L$2+1))+(COUNTIF('Round 2 - Hole by Hole'!M9,"="&amp;$M$2+1))+(COUNTIF('Round 2 - Hole by Hole'!N9,"="&amp;$N$2+1))+(COUNTIF('Round 2 - Hole by Hole'!O9,"="&amp;$O$2+1))+(COUNTIF('Round 2 - Hole by Hole'!P9,"="&amp;$P$2+1))+(COUNTIF('Round 2 - Hole by Hole'!Q9,"="&amp;$Q$2+1))+(COUNTIF('Round 2 - Hole by Hole'!R9,"="&amp;$R$2+1))+(COUNTIF('Round 2 - Hole by Hole'!S9,"="&amp;$S$2+1))+(COUNTIF('Round 2 - Hole by Hole'!T9,"="&amp;$T$2+1))</f>
        <v>9</v>
      </c>
      <c r="N12" s="87">
        <f>SUM(COUNTIF('Round 2 - Hole by Hole'!B9,"="&amp;$B$2+2))+(COUNTIF('Round 2 - Hole by Hole'!C9,"="&amp;$C$2+2))+(COUNTIF('Round 2 - Hole by Hole'!D9,"="&amp;$D$2+2))+(COUNTIF('Round 2 - Hole by Hole'!E9,"="&amp;$E$2+2))+(COUNTIF('Round 2 - Hole by Hole'!F9,"="&amp;$F$2+2))+(COUNTIF('Round 2 - Hole by Hole'!G9,"="&amp;$G$2+2))+(COUNTIF('Round 2 - Hole by Hole'!H9,"="&amp;$H$2+2))+(COUNTIF('Round 2 - Hole by Hole'!I9,"="&amp;$I$2+2))+(COUNTIF('Round 2 - Hole by Hole'!J9,"="&amp;$J$2+2))+(COUNTIF('Round 2 - Hole by Hole'!L9,"="&amp;$L$2+2))+(COUNTIF('Round 2 - Hole by Hole'!M9,"="&amp;$M$2+2))+(COUNTIF('Round 2 - Hole by Hole'!N9,"="&amp;$N$2+2))+(COUNTIF('Round 2 - Hole by Hole'!O9,"="&amp;$O$2+2))+(COUNTIF('Round 2 - Hole by Hole'!P9,"="&amp;$P$2+2))+(COUNTIF('Round 2 - Hole by Hole'!Q9,"="&amp;$Q$2+2))+(COUNTIF('Round 2 - Hole by Hole'!R9,"="&amp;$R$2+2))+(COUNTIF('Round 2 - Hole by Hole'!S9,"="&amp;$S$2+2))+(COUNTIF('Round 2 - Hole by Hole'!T9,"="&amp;$T$2+2))</f>
        <v>0</v>
      </c>
      <c r="O12" s="87">
        <f>SUM(COUNTIF('Round 2 - Hole by Hole'!B9,"&gt;"&amp;$B$2+2.1))+(COUNTIF('Round 2 - Hole by Hole'!C9,"&gt;"&amp;$C$2+2.1))+(COUNTIF('Round 2 - Hole by Hole'!D9,"&gt;"&amp;$D$2+2.1))+(COUNTIF('Round 2 - Hole by Hole'!E9,"&gt;"&amp;$E$2+2.1))+(COUNTIF('Round 2 - Hole by Hole'!F9,"&gt;"&amp;$F$2+2.1))+(COUNTIF('Round 2 - Hole by Hole'!G9,"&gt;"&amp;$G$2+2.1))+(COUNTIF('Round 2 - Hole by Hole'!H9,"&gt;"&amp;$H$2+2.1))+(COUNTIF('Round 2 - Hole by Hole'!I9,"&gt;"&amp;$I$2+2.1))+(COUNTIF('Round 2 - Hole by Hole'!J9,"&gt;"&amp;$J$2+2.1))+(COUNTIF('Round 2 - Hole by Hole'!L9,"&gt;"&amp;$L$2+2.1))+(COUNTIF('Round 2 - Hole by Hole'!M9,"&gt;"&amp;$M$2+2.1))+(COUNTIF('Round 2 - Hole by Hole'!N9,"&gt;"&amp;$N$2+2.1))+(COUNTIF('Round 2 - Hole by Hole'!O9,"&gt;"&amp;$O$2+2.1))+(COUNTIF('Round 2 - Hole by Hole'!P9,"&gt;"&amp;$P$2+2.1))+(COUNTIF('Round 2 - Hole by Hole'!Q9,"&gt;"&amp;$Q$2+2.1))+(COUNTIF('Round 2 - Hole by Hole'!R9,"&gt;"&amp;$R$2+2.1))+(COUNTIF('Round 2 - Hole by Hole'!S9,"&gt;"&amp;$S$2+2.1))+(COUNTIF('Round 2 - Hole by Hole'!T9,"&gt;"&amp;$T$2+2.1))</f>
        <v>1</v>
      </c>
      <c r="Q12" s="86">
        <f>SUM(COUNTIF('Round 3 - Hole by Hole'!B9,"&lt;"&amp;$B$3-1.9))+(COUNTIF('Round 3 - Hole by Hole'!C9,"&lt;"&amp;$C$3-1.9))+(COUNTIF('Round 3 - Hole by Hole'!D9,"&lt;"&amp;$D$3-1.9))+(COUNTIF('Round 3 - Hole by Hole'!E9,"&lt;"&amp;$E$3-1.9))+(COUNTIF('Round 3 - Hole by Hole'!F9,"&lt;"&amp;$F$3-1.9))+(COUNTIF('Round 3 - Hole by Hole'!G9,"&lt;"&amp;$G$3-1.9))+(COUNTIF('Round 3 - Hole by Hole'!H9,"&lt;"&amp;$H$3-1.9))+(COUNTIF('Round 3 - Hole by Hole'!I9,"&lt;"&amp;$I$3-1.9))+(COUNTIF('Round 3 - Hole by Hole'!J9,"&lt;"&amp;$J$3-1.9))+(COUNTIF('Round 3 - Hole by Hole'!L9,"&lt;"&amp;$L$3-1.9))+(COUNTIF('Round 3 - Hole by Hole'!M9,"&lt;"&amp;$M$3-1.9))+(COUNTIF('Round 3 - Hole by Hole'!N9,"&lt;"&amp;$N$3-1.9))+(COUNTIF('Round 3 - Hole by Hole'!O9,"&lt;"&amp;$O$3-1.9))+(COUNTIF('Round 3 - Hole by Hole'!P9,"&lt;"&amp;$P$3-1.9))+(COUNTIF('Round 3 - Hole by Hole'!Q9,"&lt;"&amp;$Q$3-1.9))+(COUNTIF('Round 3 - Hole by Hole'!R9,"&lt;"&amp;$R$3-1.9))+(COUNTIF('Round 3 - Hole by Hole'!S9,"&lt;"&amp;$S$3-1.9))+(COUNTIF('Round 3 - Hole by Hole'!T9,"&lt;"&amp;$T$3-1.9))</f>
        <v>0</v>
      </c>
      <c r="R12" s="87">
        <f>SUM(COUNTIF('Round 3 - Hole by Hole'!B9,"="&amp;$B$3-1))+(COUNTIF('Round 3 - Hole by Hole'!C9,"="&amp;$C$3-1))+(COUNTIF('Round 3 - Hole by Hole'!D9,"="&amp;$D$3-1))+(COUNTIF('Round 3 - Hole by Hole'!E9,"="&amp;$E$3-1))+(COUNTIF('Round 3 - Hole by Hole'!F9,"="&amp;$F$3-1))+(COUNTIF('Round 3 - Hole by Hole'!G9,"="&amp;$G$3-1))+(COUNTIF('Round 3 - Hole by Hole'!H9,"="&amp;$H$3-1))+(COUNTIF('Round 3 - Hole by Hole'!I9,"="&amp;$I$3-1))+(COUNTIF('Round 3 - Hole by Hole'!J9,"="&amp;$J$3-1))+(COUNTIF('Round 3 - Hole by Hole'!L9,"="&amp;$L$3-1))+(COUNTIF('Round 3 - Hole by Hole'!M9,"="&amp;$M$3-1))+(COUNTIF('Round 3 - Hole by Hole'!N9,"="&amp;$N$3-1))+(COUNTIF('Round 3 - Hole by Hole'!O9,"="&amp;$O$3-1))+(COUNTIF('Round 3 - Hole by Hole'!P9,"="&amp;$P$3-1))+(COUNTIF('Round 3 - Hole by Hole'!Q9,"="&amp;$Q$3-1))+(COUNTIF('Round 3 - Hole by Hole'!R9,"="&amp;$R$3-1))+(COUNTIF('Round 3 - Hole by Hole'!S9,"="&amp;$S$3-1))+(COUNTIF('Round 3 - Hole by Hole'!T9,"="&amp;$T$3-1))</f>
        <v>2</v>
      </c>
      <c r="S12" s="87">
        <f>SUM(COUNTIF('Round 3 - Hole by Hole'!B9,"="&amp;$B$3))+(COUNTIF('Round 3 - Hole by Hole'!C9,"="&amp;$C$3))+(COUNTIF('Round 3 - Hole by Hole'!D9,"="&amp;$D$3))+(COUNTIF('Round 3 - Hole by Hole'!E9,"="&amp;$E$3))+(COUNTIF('Round 3 - Hole by Hole'!F9,"="&amp;$F$3))+(COUNTIF('Round 3 - Hole by Hole'!G9,"="&amp;$G$3))+(COUNTIF('Round 3 - Hole by Hole'!H9,"="&amp;$H$3))+(COUNTIF('Round 3 - Hole by Hole'!I9,"="&amp;$I$3))+(COUNTIF('Round 3 - Hole by Hole'!J9,"="&amp;$J$3))+(COUNTIF('Round 3 - Hole by Hole'!L9,"="&amp;$L$3))+(COUNTIF('Round 3 - Hole by Hole'!M9,"="&amp;$M$3))+(COUNTIF('Round 3 - Hole by Hole'!N9,"="&amp;$N$3))+(COUNTIF('Round 3 - Hole by Hole'!O9,"="&amp;$O$3))+(COUNTIF('Round 3 - Hole by Hole'!P9,"="&amp;$P$3))+(COUNTIF('Round 3 - Hole by Hole'!Q9,"="&amp;$Q$3))+(COUNTIF('Round 3 - Hole by Hole'!R9,"="&amp;$R$3))+(COUNTIF('Round 3 - Hole by Hole'!S9,"="&amp;$S$3))+(COUNTIF('Round 3 - Hole by Hole'!T9,"="&amp;$T$3))</f>
        <v>6</v>
      </c>
      <c r="T12" s="87">
        <f>SUM(COUNTIF('Round 3 - Hole by Hole'!B9,"="&amp;$B$3+1))+(COUNTIF('Round 3 - Hole by Hole'!C9,"="&amp;$C$3+1))+(COUNTIF('Round 3 - Hole by Hole'!D9,"="&amp;$D$3+1))+(COUNTIF('Round 3 - Hole by Hole'!E9,"="&amp;$E$3+1))+(COUNTIF('Round 3 - Hole by Hole'!F9,"="&amp;$F$3+1))+(COUNTIF('Round 3 - Hole by Hole'!G9,"="&amp;$G$3+1))+(COUNTIF('Round 3 - Hole by Hole'!H9,"="&amp;$H$3+1))+(COUNTIF('Round 3 - Hole by Hole'!I9,"="&amp;$I$3+1))+(COUNTIF('Round 3 - Hole by Hole'!J9,"="&amp;$J$3+1))+(COUNTIF('Round 3 - Hole by Hole'!L9,"="&amp;$L$3+1))+(COUNTIF('Round 3 - Hole by Hole'!M9,"="&amp;$M$3+1))+(COUNTIF('Round 3 - Hole by Hole'!N9,"="&amp;$N$3+1))+(COUNTIF('Round 3 - Hole by Hole'!O9,"="&amp;$O$3+1))+(COUNTIF('Round 3 - Hole by Hole'!P9,"="&amp;$P$3+1))+(COUNTIF('Round 3 - Hole by Hole'!Q9,"="&amp;$Q$3+1))+(COUNTIF('Round 3 - Hole by Hole'!R9,"="&amp;$R$3+1))+(COUNTIF('Round 3 - Hole by Hole'!S9,"="&amp;$S$3+1))+(COUNTIF('Round 3 - Hole by Hole'!T9,"="&amp;$T$3+1))</f>
        <v>7</v>
      </c>
      <c r="U12" s="87">
        <f>SUM(COUNTIF('Round 3 - Hole by Hole'!B9,"="&amp;$B$3+2))+(COUNTIF('Round 3 - Hole by Hole'!C9,"="&amp;$C$3+2))+(COUNTIF('Round 3 - Hole by Hole'!D9,"="&amp;$D$3+2))+(COUNTIF('Round 3 - Hole by Hole'!E9,"="&amp;$E$3+2))+(COUNTIF('Round 3 - Hole by Hole'!F9,"="&amp;$F$3+2))+(COUNTIF('Round 3 - Hole by Hole'!G9,"="&amp;$G$3+2))+(COUNTIF('Round 3 - Hole by Hole'!H9,"="&amp;$H$3+2))+(COUNTIF('Round 3 - Hole by Hole'!I9,"="&amp;$I$3+2))+(COUNTIF('Round 3 - Hole by Hole'!J9,"="&amp;$J$3+2))+(COUNTIF('Round 3 - Hole by Hole'!L9,"="&amp;$L$3+2))+(COUNTIF('Round 3 - Hole by Hole'!M9,"="&amp;$M$3+2))+(COUNTIF('Round 3 - Hole by Hole'!N9,"="&amp;$N$3+2))+(COUNTIF('Round 3 - Hole by Hole'!O9,"="&amp;$O$3+2))+(COUNTIF('Round 3 - Hole by Hole'!P9,"="&amp;$P$3+2))+(COUNTIF('Round 3 - Hole by Hole'!Q9,"="&amp;$Q$3+2))+(COUNTIF('Round 3 - Hole by Hole'!R9,"="&amp;$R$3+2))+(COUNTIF('Round 3 - Hole by Hole'!S9,"="&amp;$S$3+2))+(COUNTIF('Round 3 - Hole by Hole'!T9,"="&amp;$T$3+2))</f>
        <v>2</v>
      </c>
      <c r="V12" s="87">
        <f>SUM(COUNTIF('Round 3 - Hole by Hole'!B9,"&gt;"&amp;$B$3+2.1))+(COUNTIF('Round 3 - Hole by Hole'!C9,"&gt;"&amp;$C$3+2.1))+(COUNTIF('Round 3 - Hole by Hole'!D9,"&gt;"&amp;$D$3+2.1))+(COUNTIF('Round 3 - Hole by Hole'!E9,"&gt;"&amp;$E$3+2.1))+(COUNTIF('Round 3 - Hole by Hole'!F9,"&gt;"&amp;$F$3+2.1))+(COUNTIF('Round 3 - Hole by Hole'!G9,"&gt;"&amp;$G$3+2.1))+(COUNTIF('Round 3 - Hole by Hole'!H9,"&gt;"&amp;$H$3+2.1))+(COUNTIF('Round 3 - Hole by Hole'!I9,"&gt;"&amp;$I$3+2.1))+(COUNTIF('Round 3 - Hole by Hole'!J9,"&gt;"&amp;$J$3+2.1))+(COUNTIF('Round 3 - Hole by Hole'!L9,"&gt;"&amp;$L$3+2.1))+(COUNTIF('Round 3 - Hole by Hole'!M9,"&gt;"&amp;$M$3+2.1))+(COUNTIF('Round 3 - Hole by Hole'!N9,"&gt;"&amp;$N$3+2.1))+(COUNTIF('Round 3 - Hole by Hole'!O9,"&gt;"&amp;$O$3+2.1))+(COUNTIF('Round 3 - Hole by Hole'!P9,"&gt;"&amp;$P$3+2.1))+(COUNTIF('Round 3 - Hole by Hole'!Q9,"&gt;"&amp;$Q$3+2.1))+(COUNTIF('Round 3 - Hole by Hole'!R9,"&gt;"&amp;$R$3+2.1))+(COUNTIF('Round 3 - Hole by Hole'!S9,"&gt;"&amp;$S$3+2.1))+(COUNTIF('Round 3 - Hole by Hole'!T9,"&gt;"&amp;$T$3+2.1))</f>
        <v>1</v>
      </c>
      <c r="X12" s="86">
        <f t="shared" si="5"/>
        <v>1</v>
      </c>
      <c r="Y12" s="86">
        <f t="shared" si="6"/>
        <v>2</v>
      </c>
      <c r="Z12" s="86">
        <f t="shared" si="7"/>
        <v>26</v>
      </c>
      <c r="AA12" s="86">
        <f t="shared" si="8"/>
        <v>21</v>
      </c>
      <c r="AB12" s="86">
        <f t="shared" si="9"/>
        <v>2</v>
      </c>
      <c r="AC12" s="86">
        <f t="shared" si="10"/>
        <v>2</v>
      </c>
    </row>
    <row r="13" spans="1:29">
      <c r="B13" s="88"/>
      <c r="X13" s="7"/>
      <c r="Y13" s="7"/>
      <c r="Z13" s="7"/>
      <c r="AA13" s="7"/>
      <c r="AB13" s="7"/>
      <c r="AC13" s="7"/>
    </row>
    <row r="14" spans="1:29">
      <c r="A14" s="81" t="str">
        <f>'Players by Team'!G1</f>
        <v>ALLEN BLUE</v>
      </c>
      <c r="B14" s="82"/>
      <c r="C14" s="83">
        <f t="shared" ref="C14:H14" si="11">SUM(C15:C19)</f>
        <v>0</v>
      </c>
      <c r="D14" s="83">
        <f t="shared" si="11"/>
        <v>4</v>
      </c>
      <c r="E14" s="83">
        <f t="shared" si="11"/>
        <v>39</v>
      </c>
      <c r="F14" s="83">
        <f t="shared" si="11"/>
        <v>40</v>
      </c>
      <c r="G14" s="83">
        <f t="shared" si="11"/>
        <v>5</v>
      </c>
      <c r="H14" s="83">
        <f t="shared" si="11"/>
        <v>2</v>
      </c>
      <c r="I14" s="84"/>
      <c r="J14" s="83">
        <f t="shared" ref="J14:O14" si="12">SUM(J15:J19)</f>
        <v>0</v>
      </c>
      <c r="K14" s="83">
        <f t="shared" si="12"/>
        <v>8</v>
      </c>
      <c r="L14" s="83">
        <f t="shared" si="12"/>
        <v>44</v>
      </c>
      <c r="M14" s="83">
        <f t="shared" si="12"/>
        <v>31</v>
      </c>
      <c r="N14" s="83">
        <f t="shared" si="12"/>
        <v>7</v>
      </c>
      <c r="O14" s="83">
        <f t="shared" si="12"/>
        <v>0</v>
      </c>
      <c r="P14" s="84"/>
      <c r="Q14" s="83">
        <f t="shared" ref="Q14:V14" si="13">SUM(Q15:Q19)</f>
        <v>0</v>
      </c>
      <c r="R14" s="83">
        <f t="shared" si="13"/>
        <v>10</v>
      </c>
      <c r="S14" s="83">
        <f t="shared" si="13"/>
        <v>42</v>
      </c>
      <c r="T14" s="83">
        <f t="shared" si="13"/>
        <v>30</v>
      </c>
      <c r="U14" s="83">
        <f t="shared" si="13"/>
        <v>5</v>
      </c>
      <c r="V14" s="83">
        <f t="shared" si="13"/>
        <v>3</v>
      </c>
      <c r="X14" s="83">
        <f t="shared" ref="X14:AC14" si="14">SUM(X15:X19)</f>
        <v>0</v>
      </c>
      <c r="Y14" s="83">
        <f t="shared" si="14"/>
        <v>22</v>
      </c>
      <c r="Z14" s="83">
        <f t="shared" si="14"/>
        <v>125</v>
      </c>
      <c r="AA14" s="83">
        <f t="shared" si="14"/>
        <v>101</v>
      </c>
      <c r="AB14" s="83">
        <f t="shared" si="14"/>
        <v>17</v>
      </c>
      <c r="AC14" s="83">
        <f t="shared" si="14"/>
        <v>5</v>
      </c>
    </row>
    <row r="15" spans="1:29">
      <c r="A15" s="58" t="str">
        <f>'Players by Team'!G2</f>
        <v>ANGELA INOCIAN</v>
      </c>
      <c r="B15" s="85"/>
      <c r="C15" s="86">
        <f>SUM(COUNTIF('Round 1 - Hole by Hole'!B12,"&lt;"&amp;$B$2-1.9))+(COUNTIF('Round 1 - Hole by Hole'!C12,"&lt;"&amp;$C$2-1.9))+(COUNTIF('Round 1 - Hole by Hole'!D12,"&lt;"&amp;$D$2-1.9))+(COUNTIF('Round 1 - Hole by Hole'!E12,"&lt;"&amp;$E$2-1.9))+(COUNTIF('Round 1 - Hole by Hole'!F12,"&lt;"&amp;$F$2-1.9))+(COUNTIF('Round 1 - Hole by Hole'!G12,"&lt;"&amp;$G$2-1.9))+(COUNTIF('Round 1 - Hole by Hole'!H12,"&lt;"&amp;$H$2-1.9))+(COUNTIF('Round 1 - Hole by Hole'!I12,"&lt;"&amp;$I$2-1.9))+(COUNTIF('Round 1 - Hole by Hole'!J12,"&lt;"&amp;$J$2-1.9))+(COUNTIF('Round 1 - Hole by Hole'!L12,"&lt;"&amp;$L$2-1.9))+(COUNTIF('Round 1 - Hole by Hole'!M12,"&lt;"&amp;$M$2-1.9))+(COUNTIF('Round 1 - Hole by Hole'!N12,"&lt;"&amp;$N$2-1.9))+(COUNTIF('Round 1 - Hole by Hole'!O12,"&lt;"&amp;$O$2-1.9))+(COUNTIF('Round 1 - Hole by Hole'!P12,"&lt;"&amp;$P$2-1.9))+(COUNTIF('Round 1 - Hole by Hole'!Q12,"&lt;"&amp;$Q$2-1.9))+(COUNTIF('Round 1 - Hole by Hole'!R12,"&lt;"&amp;$R$2-1.9))+(COUNTIF('Round 1 - Hole by Hole'!S12,"&lt;"&amp;$S$2-1.9))+(COUNTIF('Round 1 - Hole by Hole'!T12,"&lt;"&amp;$T$2-1.9))</f>
        <v>0</v>
      </c>
      <c r="D15" s="87">
        <f>SUM(COUNTIF('Round 1 - Hole by Hole'!B12,"="&amp;$B$2-1))+(COUNTIF('Round 1 - Hole by Hole'!C12,"="&amp;$C$2-1))+(COUNTIF('Round 1 - Hole by Hole'!D12,"="&amp;$D$2-1))+(COUNTIF('Round 1 - Hole by Hole'!E12,"="&amp;$E$2-1))+(COUNTIF('Round 1 - Hole by Hole'!F12,"="&amp;$F$2-1))+(COUNTIF('Round 1 - Hole by Hole'!G12,"="&amp;$G$2-1))+(COUNTIF('Round 1 - Hole by Hole'!H12,"="&amp;$H$2-1))+(COUNTIF('Round 1 - Hole by Hole'!I12,"="&amp;$I$2-1))+(COUNTIF('Round 1 - Hole by Hole'!J12,"="&amp;$J$2-1))+(COUNTIF('Round 1 - Hole by Hole'!L12,"="&amp;$L$2-1))+(COUNTIF('Round 1 - Hole by Hole'!M12,"="&amp;$M$2-1))+(COUNTIF('Round 1 - Hole by Hole'!N12,"="&amp;$N$2-1))+(COUNTIF('Round 1 - Hole by Hole'!O12,"="&amp;$O$2-1))+(COUNTIF('Round 1 - Hole by Hole'!P12,"="&amp;$P$2-1))+(COUNTIF('Round 1 - Hole by Hole'!Q12,"="&amp;$Q$2-1))+(COUNTIF('Round 1 - Hole by Hole'!R12,"="&amp;$R$2-1))+(COUNTIF('Round 1 - Hole by Hole'!S12,"="&amp;$S$2-1))+(COUNTIF('Round 1 - Hole by Hole'!T12,"="&amp;$T$2-1))</f>
        <v>1</v>
      </c>
      <c r="E15" s="87">
        <f>SUM(COUNTIF('Round 1 - Hole by Hole'!B12,"="&amp;$B$2))+(COUNTIF('Round 1 - Hole by Hole'!C12,"="&amp;$C$2))+(COUNTIF('Round 1 - Hole by Hole'!D12,"="&amp;$D$2))+(COUNTIF('Round 1 - Hole by Hole'!E12,"="&amp;$E$2))+(COUNTIF('Round 1 - Hole by Hole'!F12,"="&amp;$F$2))+(COUNTIF('Round 1 - Hole by Hole'!G12,"="&amp;$G$2))+(COUNTIF('Round 1 - Hole by Hole'!H12,"="&amp;$H$2))+(COUNTIF('Round 1 - Hole by Hole'!I12,"="&amp;$I$2))+(COUNTIF('Round 1 - Hole by Hole'!J12,"="&amp;$J$2))+(COUNTIF('Round 1 - Hole by Hole'!L12,"="&amp;$L$2))+(COUNTIF('Round 1 - Hole by Hole'!M12,"="&amp;$M$2))+(COUNTIF('Round 1 - Hole by Hole'!N12,"="&amp;$N$2))+(COUNTIF('Round 1 - Hole by Hole'!O12,"="&amp;$O$2))+(COUNTIF('Round 1 - Hole by Hole'!P12,"="&amp;$P$2))+(COUNTIF('Round 1 - Hole by Hole'!Q12,"="&amp;$Q$2))+(COUNTIF('Round 1 - Hole by Hole'!R12,"="&amp;$R$2))+(COUNTIF('Round 1 - Hole by Hole'!S12,"="&amp;$S$2))+(COUNTIF('Round 1 - Hole by Hole'!T12,"="&amp;$T$2))</f>
        <v>9</v>
      </c>
      <c r="F15" s="87">
        <f>SUM(COUNTIF('Round 1 - Hole by Hole'!B12,"="&amp;$B$2+1))+(COUNTIF('Round 1 - Hole by Hole'!C12,"="&amp;$C$2+1))+(COUNTIF('Round 1 - Hole by Hole'!D12,"="&amp;$D$2+1))+(COUNTIF('Round 1 - Hole by Hole'!E12,"="&amp;$E$2+1))+(COUNTIF('Round 1 - Hole by Hole'!F12,"="&amp;$F$2+1))+(COUNTIF('Round 1 - Hole by Hole'!G12,"="&amp;$G$2+1))+(COUNTIF('Round 1 - Hole by Hole'!H12,"="&amp;$H$2+1))+(COUNTIF('Round 1 - Hole by Hole'!I12,"="&amp;$I$2+1))+(COUNTIF('Round 1 - Hole by Hole'!J12,"="&amp;$J$2+1))+(COUNTIF('Round 1 - Hole by Hole'!L12,"="&amp;$L$2+1))+(COUNTIF('Round 1 - Hole by Hole'!M12,"="&amp;$M$2+1))+(COUNTIF('Round 1 - Hole by Hole'!N12,"="&amp;$N$2+1))+(COUNTIF('Round 1 - Hole by Hole'!O12,"="&amp;$O$2+1))+(COUNTIF('Round 1 - Hole by Hole'!P12,"="&amp;$P$2+1))+(COUNTIF('Round 1 - Hole by Hole'!Q12,"="&amp;$Q$2+1))+(COUNTIF('Round 1 - Hole by Hole'!R12,"="&amp;$R$2+1))+(COUNTIF('Round 1 - Hole by Hole'!S12,"="&amp;$S$2+1))+(COUNTIF('Round 1 - Hole by Hole'!T12,"="&amp;$T$2+1))</f>
        <v>8</v>
      </c>
      <c r="G15" s="87">
        <f>SUM(COUNTIF('Round 1 - Hole by Hole'!B12,"="&amp;$B$2+2))+(COUNTIF('Round 1 - Hole by Hole'!C12,"="&amp;$C$2+2))+(COUNTIF('Round 1 - Hole by Hole'!D12,"="&amp;$D$2+2))+(COUNTIF('Round 1 - Hole by Hole'!E12,"="&amp;$E$2+2))+(COUNTIF('Round 1 - Hole by Hole'!F12,"="&amp;$F$2+2))+(COUNTIF('Round 1 - Hole by Hole'!G12,"="&amp;$G$2+2))+(COUNTIF('Round 1 - Hole by Hole'!H12,"="&amp;$H$2+2))+(COUNTIF('Round 1 - Hole by Hole'!I12,"="&amp;$I$2+2))+(COUNTIF('Round 1 - Hole by Hole'!J12,"="&amp;$J$2+2))+(COUNTIF('Round 1 - Hole by Hole'!L12,"="&amp;$L$2+2))+(COUNTIF('Round 1 - Hole by Hole'!M12,"="&amp;$M$2+2))+(COUNTIF('Round 1 - Hole by Hole'!N12,"="&amp;$N$2+2))+(COUNTIF('Round 1 - Hole by Hole'!O12,"="&amp;$O$2+2))+(COUNTIF('Round 1 - Hole by Hole'!P12,"="&amp;$P$2+2))+(COUNTIF('Round 1 - Hole by Hole'!Q12,"="&amp;$Q$2+2))+(COUNTIF('Round 1 - Hole by Hole'!R12,"="&amp;$R$2+2))+(COUNTIF('Round 1 - Hole by Hole'!S12,"="&amp;$S$2+2))+(COUNTIF('Round 1 - Hole by Hole'!T12,"="&amp;$T$2+2))</f>
        <v>0</v>
      </c>
      <c r="H15" s="87">
        <f>SUM(COUNTIF('Round 1 - Hole by Hole'!B12,"&gt;"&amp;$B$2+2.1))+(COUNTIF('Round 1 - Hole by Hole'!C12,"&gt;"&amp;$C$2+2.1))+(COUNTIF('Round 1 - Hole by Hole'!D12,"&gt;"&amp;$D$2+2.1))+(COUNTIF('Round 1 - Hole by Hole'!E12,"&gt;"&amp;$E$2+2.1))+(COUNTIF('Round 1 - Hole by Hole'!F12,"&gt;"&amp;$F$2+2.1))+(COUNTIF('Round 1 - Hole by Hole'!G12,"&gt;"&amp;$G$2+2.1))+(COUNTIF('Round 1 - Hole by Hole'!H12,"&gt;"&amp;$H$2+2.1))+(COUNTIF('Round 1 - Hole by Hole'!I12,"&gt;"&amp;$I$2+2.1))+(COUNTIF('Round 1 - Hole by Hole'!J12,"&gt;"&amp;$J$2+2.1))+(COUNTIF('Round 1 - Hole by Hole'!L12,"&gt;"&amp;$L$2+2.1))+(COUNTIF('Round 1 - Hole by Hole'!M12,"&gt;"&amp;$M$2+2.1))+(COUNTIF('Round 1 - Hole by Hole'!N12,"&gt;"&amp;$N$2+2.1))+(COUNTIF('Round 1 - Hole by Hole'!O12,"&gt;"&amp;$O$2+2.1))+(COUNTIF('Round 1 - Hole by Hole'!P12,"&gt;"&amp;$P$2+2.1))+(COUNTIF('Round 1 - Hole by Hole'!Q12,"&gt;"&amp;$Q$2+2.1))+(COUNTIF('Round 1 - Hole by Hole'!R12,"&gt;"&amp;$R$2+2.1))+(COUNTIF('Round 1 - Hole by Hole'!S12,"&gt;"&amp;$S$2+2.1))+(COUNTIF('Round 1 - Hole by Hole'!T12,"&gt;"&amp;$T$2+2.1))</f>
        <v>0</v>
      </c>
      <c r="J15" s="86">
        <f>SUM(COUNTIF('Round 2 - Hole by Hole'!B12,"&lt;"&amp;$B$2-1.9))+(COUNTIF('Round 2 - Hole by Hole'!C12,"&lt;"&amp;$C$2-1.9))+(COUNTIF('Round 2 - Hole by Hole'!D12,"&lt;"&amp;$D$2-1.9))+(COUNTIF('Round 2 - Hole by Hole'!E12,"&lt;"&amp;$E$2-1.9))+(COUNTIF('Round 2 - Hole by Hole'!F12,"&lt;"&amp;$F$2-1.9))+(COUNTIF('Round 2 - Hole by Hole'!G12,"&lt;"&amp;$G$2-1.9))+(COUNTIF('Round 2 - Hole by Hole'!H12,"&lt;"&amp;$H$2-1.9))+(COUNTIF('Round 2 - Hole by Hole'!I12,"&lt;"&amp;$I$2-1.9))+(COUNTIF('Round 2 - Hole by Hole'!J12,"&lt;"&amp;$J$2-1.9))+(COUNTIF('Round 2 - Hole by Hole'!L12,"&lt;"&amp;$L$2-1.9))+(COUNTIF('Round 2 - Hole by Hole'!M12,"&lt;"&amp;$M$2-1.9))+(COUNTIF('Round 2 - Hole by Hole'!N12,"&lt;"&amp;$N$2-1.9))+(COUNTIF('Round 2 - Hole by Hole'!O12,"&lt;"&amp;$O$2-1.9))+(COUNTIF('Round 2 - Hole by Hole'!P12,"&lt;"&amp;$P$2-1.9))+(COUNTIF('Round 2 - Hole by Hole'!Q12,"&lt;"&amp;$Q$2-1.9))+(COUNTIF('Round 2 - Hole by Hole'!R12,"&lt;"&amp;$R$2-1.9))+(COUNTIF('Round 2 - Hole by Hole'!S12,"&lt;"&amp;$S$2-1.9))+(COUNTIF('Round 2 - Hole by Hole'!T12,"&lt;"&amp;$T$2-1.9))</f>
        <v>0</v>
      </c>
      <c r="K15" s="87">
        <f>SUM(COUNTIF('Round 2 - Hole by Hole'!B12,"="&amp;$B$2-1))+(COUNTIF('Round 2 - Hole by Hole'!C12,"="&amp;$C$2-1))+(COUNTIF('Round 2 - Hole by Hole'!D12,"="&amp;$D$2-1))+(COUNTIF('Round 2 - Hole by Hole'!E12,"="&amp;$E$2-1))+(COUNTIF('Round 2 - Hole by Hole'!F12,"="&amp;$F$2-1))+(COUNTIF('Round 2 - Hole by Hole'!G12,"="&amp;$G$2-1))+(COUNTIF('Round 2 - Hole by Hole'!H12,"="&amp;$H$2-1))+(COUNTIF('Round 2 - Hole by Hole'!I12,"="&amp;$I$2-1))+(COUNTIF('Round 2 - Hole by Hole'!J12,"="&amp;$J$2-1))+(COUNTIF('Round 2 - Hole by Hole'!L12,"="&amp;$L$2-1))+(COUNTIF('Round 2 - Hole by Hole'!M12,"="&amp;$M$2-1))+(COUNTIF('Round 2 - Hole by Hole'!N12,"="&amp;$N$2-1))+(COUNTIF('Round 2 - Hole by Hole'!O12,"="&amp;$O$2-1))+(COUNTIF('Round 2 - Hole by Hole'!P12,"="&amp;$P$2-1))+(COUNTIF('Round 2 - Hole by Hole'!Q12,"="&amp;$Q$2-1))+(COUNTIF('Round 2 - Hole by Hole'!R12,"="&amp;$R$2-1))+(COUNTIF('Round 2 - Hole by Hole'!S12,"="&amp;$S$2-1))+(COUNTIF('Round 2 - Hole by Hole'!T12,"="&amp;$T$2-1))</f>
        <v>1</v>
      </c>
      <c r="L15" s="87">
        <f>SUM(COUNTIF('Round 2 - Hole by Hole'!B12,"="&amp;$B$2))+(COUNTIF('Round 2 - Hole by Hole'!C12,"="&amp;$C$2))+(COUNTIF('Round 2 - Hole by Hole'!D12,"="&amp;$D$2))+(COUNTIF('Round 2 - Hole by Hole'!E12,"="&amp;$E$2))+(COUNTIF('Round 2 - Hole by Hole'!F12,"="&amp;$F$2))+(COUNTIF('Round 2 - Hole by Hole'!G12,"="&amp;$G$2))+(COUNTIF('Round 2 - Hole by Hole'!H12,"="&amp;$H$2))+(COUNTIF('Round 2 - Hole by Hole'!I12,"="&amp;$I$2))+(COUNTIF('Round 2 - Hole by Hole'!J12,"="&amp;$J$2))+(COUNTIF('Round 2 - Hole by Hole'!L12,"="&amp;$L$2))+(COUNTIF('Round 2 - Hole by Hole'!M12,"="&amp;$M$2))+(COUNTIF('Round 2 - Hole by Hole'!N12,"="&amp;$N$2))+(COUNTIF('Round 2 - Hole by Hole'!O12,"="&amp;$O$2))+(COUNTIF('Round 2 - Hole by Hole'!P12,"="&amp;$P$2))+(COUNTIF('Round 2 - Hole by Hole'!Q12,"="&amp;$Q$2))+(COUNTIF('Round 2 - Hole by Hole'!R12,"="&amp;$R$2))+(COUNTIF('Round 2 - Hole by Hole'!S12,"="&amp;$S$2))+(COUNTIF('Round 2 - Hole by Hole'!T12,"="&amp;$T$2))</f>
        <v>9</v>
      </c>
      <c r="M15" s="87">
        <f>SUM(COUNTIF('Round 2 - Hole by Hole'!B12,"="&amp;$B$2+1))+(COUNTIF('Round 2 - Hole by Hole'!C12,"="&amp;$C$2+1))+(COUNTIF('Round 2 - Hole by Hole'!D12,"="&amp;$D$2+1))+(COUNTIF('Round 2 - Hole by Hole'!E12,"="&amp;$E$2+1))+(COUNTIF('Round 2 - Hole by Hole'!F12,"="&amp;$F$2+1))+(COUNTIF('Round 2 - Hole by Hole'!G12,"="&amp;$G$2+1))+(COUNTIF('Round 2 - Hole by Hole'!H12,"="&amp;$H$2+1))+(COUNTIF('Round 2 - Hole by Hole'!I12,"="&amp;$I$2+1))+(COUNTIF('Round 2 - Hole by Hole'!J12,"="&amp;$J$2+1))+(COUNTIF('Round 2 - Hole by Hole'!L12,"="&amp;$L$2+1))+(COUNTIF('Round 2 - Hole by Hole'!M12,"="&amp;$M$2+1))+(COUNTIF('Round 2 - Hole by Hole'!N12,"="&amp;$N$2+1))+(COUNTIF('Round 2 - Hole by Hole'!O12,"="&amp;$O$2+1))+(COUNTIF('Round 2 - Hole by Hole'!P12,"="&amp;$P$2+1))+(COUNTIF('Round 2 - Hole by Hole'!Q12,"="&amp;$Q$2+1))+(COUNTIF('Round 2 - Hole by Hole'!R12,"="&amp;$R$2+1))+(COUNTIF('Round 2 - Hole by Hole'!S12,"="&amp;$S$2+1))+(COUNTIF('Round 2 - Hole by Hole'!T12,"="&amp;$T$2+1))</f>
        <v>7</v>
      </c>
      <c r="N15" s="87">
        <f>SUM(COUNTIF('Round 2 - Hole by Hole'!B12,"="&amp;$B$2+2))+(COUNTIF('Round 2 - Hole by Hole'!C12,"="&amp;$C$2+2))+(COUNTIF('Round 2 - Hole by Hole'!D12,"="&amp;$D$2+2))+(COUNTIF('Round 2 - Hole by Hole'!E12,"="&amp;$E$2+2))+(COUNTIF('Round 2 - Hole by Hole'!F12,"="&amp;$F$2+2))+(COUNTIF('Round 2 - Hole by Hole'!G12,"="&amp;$G$2+2))+(COUNTIF('Round 2 - Hole by Hole'!H12,"="&amp;$H$2+2))+(COUNTIF('Round 2 - Hole by Hole'!I12,"="&amp;$I$2+2))+(COUNTIF('Round 2 - Hole by Hole'!J12,"="&amp;$J$2+2))+(COUNTIF('Round 2 - Hole by Hole'!L12,"="&amp;$L$2+2))+(COUNTIF('Round 2 - Hole by Hole'!M12,"="&amp;$M$2+2))+(COUNTIF('Round 2 - Hole by Hole'!N12,"="&amp;$N$2+2))+(COUNTIF('Round 2 - Hole by Hole'!O12,"="&amp;$O$2+2))+(COUNTIF('Round 2 - Hole by Hole'!P12,"="&amp;$P$2+2))+(COUNTIF('Round 2 - Hole by Hole'!Q12,"="&amp;$Q$2+2))+(COUNTIF('Round 2 - Hole by Hole'!R12,"="&amp;$R$2+2))+(COUNTIF('Round 2 - Hole by Hole'!S12,"="&amp;$S$2+2))+(COUNTIF('Round 2 - Hole by Hole'!T12,"="&amp;$T$2+2))</f>
        <v>1</v>
      </c>
      <c r="O15" s="87">
        <f>SUM(COUNTIF('Round 2 - Hole by Hole'!B12,"&gt;"&amp;$B$2+2.1))+(COUNTIF('Round 2 - Hole by Hole'!C12,"&gt;"&amp;$C$2+2.1))+(COUNTIF('Round 2 - Hole by Hole'!D12,"&gt;"&amp;$D$2+2.1))+(COUNTIF('Round 2 - Hole by Hole'!E12,"&gt;"&amp;$E$2+2.1))+(COUNTIF('Round 2 - Hole by Hole'!F12,"&gt;"&amp;$F$2+2.1))+(COUNTIF('Round 2 - Hole by Hole'!G12,"&gt;"&amp;$G$2+2.1))+(COUNTIF('Round 2 - Hole by Hole'!H12,"&gt;"&amp;$H$2+2.1))+(COUNTIF('Round 2 - Hole by Hole'!I12,"&gt;"&amp;$I$2+2.1))+(COUNTIF('Round 2 - Hole by Hole'!J12,"&gt;"&amp;$J$2+2.1))+(COUNTIF('Round 2 - Hole by Hole'!L12,"&gt;"&amp;$L$2+2.1))+(COUNTIF('Round 2 - Hole by Hole'!M12,"&gt;"&amp;$M$2+2.1))+(COUNTIF('Round 2 - Hole by Hole'!N12,"&gt;"&amp;$N$2+2.1))+(COUNTIF('Round 2 - Hole by Hole'!O12,"&gt;"&amp;$O$2+2.1))+(COUNTIF('Round 2 - Hole by Hole'!P12,"&gt;"&amp;$P$2+2.1))+(COUNTIF('Round 2 - Hole by Hole'!Q12,"&gt;"&amp;$Q$2+2.1))+(COUNTIF('Round 2 - Hole by Hole'!R12,"&gt;"&amp;$R$2+2.1))+(COUNTIF('Round 2 - Hole by Hole'!S12,"&gt;"&amp;$S$2+2.1))+(COUNTIF('Round 2 - Hole by Hole'!T12,"&gt;"&amp;$T$2+2.1))</f>
        <v>0</v>
      </c>
      <c r="Q15" s="86">
        <f>SUM(COUNTIF('Round 3 - Hole by Hole'!B12,"&lt;"&amp;$B$3-1.9))+(COUNTIF('Round 3 - Hole by Hole'!C12,"&lt;"&amp;$C$3-1.9))+(COUNTIF('Round 3 - Hole by Hole'!D12,"&lt;"&amp;$D$3-1.9))+(COUNTIF('Round 3 - Hole by Hole'!E12,"&lt;"&amp;$E$3-1.9))+(COUNTIF('Round 3 - Hole by Hole'!F12,"&lt;"&amp;$F$3-1.9))+(COUNTIF('Round 3 - Hole by Hole'!G12,"&lt;"&amp;$G$3-1.9))+(COUNTIF('Round 3 - Hole by Hole'!H12,"&lt;"&amp;$H$3-1.9))+(COUNTIF('Round 3 - Hole by Hole'!I12,"&lt;"&amp;$I$3-1.9))+(COUNTIF('Round 3 - Hole by Hole'!J12,"&lt;"&amp;$J$3-1.9))+(COUNTIF('Round 3 - Hole by Hole'!L12,"&lt;"&amp;$L$3-1.9))+(COUNTIF('Round 3 - Hole by Hole'!M12,"&lt;"&amp;$M$3-1.9))+(COUNTIF('Round 3 - Hole by Hole'!N12,"&lt;"&amp;$N$3-1.9))+(COUNTIF('Round 3 - Hole by Hole'!O12,"&lt;"&amp;$O$3-1.9))+(COUNTIF('Round 3 - Hole by Hole'!P12,"&lt;"&amp;$P$3-1.9))+(COUNTIF('Round 3 - Hole by Hole'!Q12,"&lt;"&amp;$Q$3-1.9))+(COUNTIF('Round 3 - Hole by Hole'!R12,"&lt;"&amp;$R$3-1.9))+(COUNTIF('Round 3 - Hole by Hole'!S12,"&lt;"&amp;$S$3-1.9))+(COUNTIF('Round 3 - Hole by Hole'!T12,"&lt;"&amp;$T$3-1.9))</f>
        <v>0</v>
      </c>
      <c r="R15" s="87">
        <f>SUM(COUNTIF('Round 3 - Hole by Hole'!B12,"="&amp;$B$3-1))+(COUNTIF('Round 3 - Hole by Hole'!C12,"="&amp;$C$3-1))+(COUNTIF('Round 3 - Hole by Hole'!D12,"="&amp;$D$3-1))+(COUNTIF('Round 3 - Hole by Hole'!E12,"="&amp;$E$3-1))+(COUNTIF('Round 3 - Hole by Hole'!F12,"="&amp;$F$3-1))+(COUNTIF('Round 3 - Hole by Hole'!G12,"="&amp;$G$3-1))+(COUNTIF('Round 3 - Hole by Hole'!H12,"="&amp;$H$3-1))+(COUNTIF('Round 3 - Hole by Hole'!I12,"="&amp;$I$3-1))+(COUNTIF('Round 3 - Hole by Hole'!J12,"="&amp;$J$3-1))+(COUNTIF('Round 3 - Hole by Hole'!L12,"="&amp;$L$3-1))+(COUNTIF('Round 3 - Hole by Hole'!M12,"="&amp;$M$3-1))+(COUNTIF('Round 3 - Hole by Hole'!N12,"="&amp;$N$3-1))+(COUNTIF('Round 3 - Hole by Hole'!O12,"="&amp;$O$3-1))+(COUNTIF('Round 3 - Hole by Hole'!P12,"="&amp;$P$3-1))+(COUNTIF('Round 3 - Hole by Hole'!Q12,"="&amp;$Q$3-1))+(COUNTIF('Round 3 - Hole by Hole'!R12,"="&amp;$R$3-1))+(COUNTIF('Round 3 - Hole by Hole'!S12,"="&amp;$S$3-1))+(COUNTIF('Round 3 - Hole by Hole'!T12,"="&amp;$T$3-1))</f>
        <v>2</v>
      </c>
      <c r="S15" s="87">
        <f>SUM(COUNTIF('Round 3 - Hole by Hole'!B12,"="&amp;$B$3))+(COUNTIF('Round 3 - Hole by Hole'!C12,"="&amp;$C$3))+(COUNTIF('Round 3 - Hole by Hole'!D12,"="&amp;$D$3))+(COUNTIF('Round 3 - Hole by Hole'!E12,"="&amp;$E$3))+(COUNTIF('Round 3 - Hole by Hole'!F12,"="&amp;$F$3))+(COUNTIF('Round 3 - Hole by Hole'!G12,"="&amp;$G$3))+(COUNTIF('Round 3 - Hole by Hole'!H12,"="&amp;$H$3))+(COUNTIF('Round 3 - Hole by Hole'!I12,"="&amp;$I$3))+(COUNTIF('Round 3 - Hole by Hole'!J12,"="&amp;$J$3))+(COUNTIF('Round 3 - Hole by Hole'!L12,"="&amp;$L$3))+(COUNTIF('Round 3 - Hole by Hole'!M12,"="&amp;$M$3))+(COUNTIF('Round 3 - Hole by Hole'!N12,"="&amp;$N$3))+(COUNTIF('Round 3 - Hole by Hole'!O12,"="&amp;$O$3))+(COUNTIF('Round 3 - Hole by Hole'!P12,"="&amp;$P$3))+(COUNTIF('Round 3 - Hole by Hole'!Q12,"="&amp;$Q$3))+(COUNTIF('Round 3 - Hole by Hole'!R12,"="&amp;$R$3))+(COUNTIF('Round 3 - Hole by Hole'!S12,"="&amp;$S$3))+(COUNTIF('Round 3 - Hole by Hole'!T12,"="&amp;$T$3))</f>
        <v>8</v>
      </c>
      <c r="T15" s="87">
        <f>SUM(COUNTIF('Round 3 - Hole by Hole'!B12,"="&amp;$B$3+1))+(COUNTIF('Round 3 - Hole by Hole'!C12,"="&amp;$C$3+1))+(COUNTIF('Round 3 - Hole by Hole'!D12,"="&amp;$D$3+1))+(COUNTIF('Round 3 - Hole by Hole'!E12,"="&amp;$E$3+1))+(COUNTIF('Round 3 - Hole by Hole'!F12,"="&amp;$F$3+1))+(COUNTIF('Round 3 - Hole by Hole'!G12,"="&amp;$G$3+1))+(COUNTIF('Round 3 - Hole by Hole'!H12,"="&amp;$H$3+1))+(COUNTIF('Round 3 - Hole by Hole'!I12,"="&amp;$I$3+1))+(COUNTIF('Round 3 - Hole by Hole'!J12,"="&amp;$J$3+1))+(COUNTIF('Round 3 - Hole by Hole'!L12,"="&amp;$L$3+1))+(COUNTIF('Round 3 - Hole by Hole'!M12,"="&amp;$M$3+1))+(COUNTIF('Round 3 - Hole by Hole'!N12,"="&amp;$N$3+1))+(COUNTIF('Round 3 - Hole by Hole'!O12,"="&amp;$O$3+1))+(COUNTIF('Round 3 - Hole by Hole'!P12,"="&amp;$P$3+1))+(COUNTIF('Round 3 - Hole by Hole'!Q12,"="&amp;$Q$3+1))+(COUNTIF('Round 3 - Hole by Hole'!R12,"="&amp;$R$3+1))+(COUNTIF('Round 3 - Hole by Hole'!S12,"="&amp;$S$3+1))+(COUNTIF('Round 3 - Hole by Hole'!T12,"="&amp;$T$3+1))</f>
        <v>8</v>
      </c>
      <c r="U15" s="87">
        <f>SUM(COUNTIF('Round 3 - Hole by Hole'!B12,"="&amp;$B$3+2))+(COUNTIF('Round 3 - Hole by Hole'!C12,"="&amp;$C$3+2))+(COUNTIF('Round 3 - Hole by Hole'!D12,"="&amp;$D$3+2))+(COUNTIF('Round 3 - Hole by Hole'!E12,"="&amp;$E$3+2))+(COUNTIF('Round 3 - Hole by Hole'!F12,"="&amp;$F$3+2))+(COUNTIF('Round 3 - Hole by Hole'!G12,"="&amp;$G$3+2))+(COUNTIF('Round 3 - Hole by Hole'!H12,"="&amp;$H$3+2))+(COUNTIF('Round 3 - Hole by Hole'!I12,"="&amp;$I$3+2))+(COUNTIF('Round 3 - Hole by Hole'!J12,"="&amp;$J$3+2))+(COUNTIF('Round 3 - Hole by Hole'!L12,"="&amp;$L$3+2))+(COUNTIF('Round 3 - Hole by Hole'!M12,"="&amp;$M$3+2))+(COUNTIF('Round 3 - Hole by Hole'!N12,"="&amp;$N$3+2))+(COUNTIF('Round 3 - Hole by Hole'!O12,"="&amp;$O$3+2))+(COUNTIF('Round 3 - Hole by Hole'!P12,"="&amp;$P$3+2))+(COUNTIF('Round 3 - Hole by Hole'!Q12,"="&amp;$Q$3+2))+(COUNTIF('Round 3 - Hole by Hole'!R12,"="&amp;$R$3+2))+(COUNTIF('Round 3 - Hole by Hole'!S12,"="&amp;$S$3+2))+(COUNTIF('Round 3 - Hole by Hole'!T12,"="&amp;$T$3+2))</f>
        <v>0</v>
      </c>
      <c r="V15" s="87">
        <f>SUM(COUNTIF('Round 3 - Hole by Hole'!B12,"&gt;"&amp;$B$3+2.1))+(COUNTIF('Round 3 - Hole by Hole'!C12,"&gt;"&amp;$C$3+2.1))+(COUNTIF('Round 3 - Hole by Hole'!D12,"&gt;"&amp;$D$3+2.1))+(COUNTIF('Round 3 - Hole by Hole'!E12,"&gt;"&amp;$E$3+2.1))+(COUNTIF('Round 3 - Hole by Hole'!F12,"&gt;"&amp;$F$3+2.1))+(COUNTIF('Round 3 - Hole by Hole'!G12,"&gt;"&amp;$G$3+2.1))+(COUNTIF('Round 3 - Hole by Hole'!H12,"&gt;"&amp;$H$3+2.1))+(COUNTIF('Round 3 - Hole by Hole'!I12,"&gt;"&amp;$I$3+2.1))+(COUNTIF('Round 3 - Hole by Hole'!J12,"&gt;"&amp;$J$3+2.1))+(COUNTIF('Round 3 - Hole by Hole'!L12,"&gt;"&amp;$L$3+2.1))+(COUNTIF('Round 3 - Hole by Hole'!M12,"&gt;"&amp;$M$3+2.1))+(COUNTIF('Round 3 - Hole by Hole'!N12,"&gt;"&amp;$N$3+2.1))+(COUNTIF('Round 3 - Hole by Hole'!O12,"&gt;"&amp;$O$3+2.1))+(COUNTIF('Round 3 - Hole by Hole'!P12,"&gt;"&amp;$P$3+2.1))+(COUNTIF('Round 3 - Hole by Hole'!Q12,"&gt;"&amp;$Q$3+2.1))+(COUNTIF('Round 3 - Hole by Hole'!R12,"&gt;"&amp;$R$3+2.1))+(COUNTIF('Round 3 - Hole by Hole'!S12,"&gt;"&amp;$S$3+2.1))+(COUNTIF('Round 3 - Hole by Hole'!T12,"&gt;"&amp;$T$3+2.1))</f>
        <v>0</v>
      </c>
      <c r="X15" s="86">
        <f>SUM(C15,J15,Q15)</f>
        <v>0</v>
      </c>
      <c r="Y15" s="86">
        <f t="shared" ref="Y15" si="15">SUM(D15,K15,R15)</f>
        <v>4</v>
      </c>
      <c r="Z15" s="86">
        <f t="shared" ref="Z15" si="16">SUM(E15,L15,S15)</f>
        <v>26</v>
      </c>
      <c r="AA15" s="86">
        <f t="shared" ref="AA15" si="17">SUM(F15,M15,T15)</f>
        <v>23</v>
      </c>
      <c r="AB15" s="86">
        <f t="shared" ref="AB15" si="18">SUM(G15,N15,U15)</f>
        <v>1</v>
      </c>
      <c r="AC15" s="86">
        <f>SUM(H15,O15,V15)</f>
        <v>0</v>
      </c>
    </row>
    <row r="16" spans="1:29">
      <c r="A16" s="58" t="str">
        <f>'Players by Team'!G3</f>
        <v>SIDNEY STRAMEL</v>
      </c>
      <c r="B16" s="85"/>
      <c r="C16" s="110">
        <f>SUM(COUNTIF('Round 1 - Hole by Hole'!B13,"&lt;"&amp;$B$2-1.9))+(COUNTIF('Round 1 - Hole by Hole'!C13,"&lt;"&amp;$C$2-1.9))+(COUNTIF('Round 1 - Hole by Hole'!D13,"&lt;"&amp;$D$2-1.9))+(COUNTIF('Round 1 - Hole by Hole'!E13,"&lt;"&amp;$E$2-1.9))+(COUNTIF('Round 1 - Hole by Hole'!F13,"&lt;"&amp;$F$2-1.9))+(COUNTIF('Round 1 - Hole by Hole'!G13,"&lt;"&amp;$G$2-1.9))+(COUNTIF('Round 1 - Hole by Hole'!H13,"&lt;"&amp;$H$2-1.9))+(COUNTIF('Round 1 - Hole by Hole'!I13,"&lt;"&amp;$I$2-1.9))+(COUNTIF('Round 1 - Hole by Hole'!J13,"&lt;"&amp;$J$2-1.9))+(COUNTIF('Round 1 - Hole by Hole'!L13,"&lt;"&amp;$L$2-1.9))+(COUNTIF('Round 1 - Hole by Hole'!M13,"&lt;"&amp;$M$2-1.9))+(COUNTIF('Round 1 - Hole by Hole'!N13,"&lt;"&amp;$N$2-1.9))+(COUNTIF('Round 1 - Hole by Hole'!O13,"&lt;"&amp;$O$2-1.9))+(COUNTIF('Round 1 - Hole by Hole'!P13,"&lt;"&amp;$P$2-1.9))+(COUNTIF('Round 1 - Hole by Hole'!Q13,"&lt;"&amp;$Q$2-1.9))+(COUNTIF('Round 1 - Hole by Hole'!R13,"&lt;"&amp;$R$2-1.9))+(COUNTIF('Round 1 - Hole by Hole'!S13,"&lt;"&amp;$S$2-1.9))+(COUNTIF('Round 1 - Hole by Hole'!T13,"&lt;"&amp;$T$2-1.9))</f>
        <v>0</v>
      </c>
      <c r="D16" s="110">
        <f>SUM(COUNTIF('Round 1 - Hole by Hole'!B13,"="&amp;$B$2-1))+(COUNTIF('Round 1 - Hole by Hole'!C13,"="&amp;$C$2-1))+(COUNTIF('Round 1 - Hole by Hole'!D13,"="&amp;$D$2-1))+(COUNTIF('Round 1 - Hole by Hole'!E13,"="&amp;$E$2-1))+(COUNTIF('Round 1 - Hole by Hole'!F13,"="&amp;$F$2-1))+(COUNTIF('Round 1 - Hole by Hole'!G13,"="&amp;$G$2-1))+(COUNTIF('Round 1 - Hole by Hole'!H13,"="&amp;$H$2-1))+(COUNTIF('Round 1 - Hole by Hole'!I13,"="&amp;$I$2-1))+(COUNTIF('Round 1 - Hole by Hole'!J13,"="&amp;$J$2-1))+(COUNTIF('Round 1 - Hole by Hole'!L13,"="&amp;$L$2-1))+(COUNTIF('Round 1 - Hole by Hole'!M13,"="&amp;$M$2-1))+(COUNTIF('Round 1 - Hole by Hole'!N13,"="&amp;$N$2-1))+(COUNTIF('Round 1 - Hole by Hole'!O13,"="&amp;$O$2-1))+(COUNTIF('Round 1 - Hole by Hole'!P13,"="&amp;$P$2-1))+(COUNTIF('Round 1 - Hole by Hole'!Q13,"="&amp;$Q$2-1))+(COUNTIF('Round 1 - Hole by Hole'!R13,"="&amp;$R$2-1))+(COUNTIF('Round 1 - Hole by Hole'!S13,"="&amp;$S$2-1))+(COUNTIF('Round 1 - Hole by Hole'!T13,"="&amp;$T$2-1))</f>
        <v>0</v>
      </c>
      <c r="E16" s="110">
        <f>SUM(COUNTIF('Round 1 - Hole by Hole'!B13,"="&amp;$B$2))+(COUNTIF('Round 1 - Hole by Hole'!C13,"="&amp;$C$2))+(COUNTIF('Round 1 - Hole by Hole'!D13,"="&amp;$D$2))+(COUNTIF('Round 1 - Hole by Hole'!E13,"="&amp;$E$2))+(COUNTIF('Round 1 - Hole by Hole'!F13,"="&amp;$F$2))+(COUNTIF('Round 1 - Hole by Hole'!G13,"="&amp;$G$2))+(COUNTIF('Round 1 - Hole by Hole'!H13,"="&amp;$H$2))+(COUNTIF('Round 1 - Hole by Hole'!I13,"="&amp;$I$2))+(COUNTIF('Round 1 - Hole by Hole'!J13,"="&amp;$J$2))+(COUNTIF('Round 1 - Hole by Hole'!L13,"="&amp;$L$2))+(COUNTIF('Round 1 - Hole by Hole'!M13,"="&amp;$M$2))+(COUNTIF('Round 1 - Hole by Hole'!N13,"="&amp;$N$2))+(COUNTIF('Round 1 - Hole by Hole'!O13,"="&amp;$O$2))+(COUNTIF('Round 1 - Hole by Hole'!P13,"="&amp;$P$2))+(COUNTIF('Round 1 - Hole by Hole'!Q13,"="&amp;$Q$2))+(COUNTIF('Round 1 - Hole by Hole'!R13,"="&amp;$R$2))+(COUNTIF('Round 1 - Hole by Hole'!S13,"="&amp;$S$2))+(COUNTIF('Round 1 - Hole by Hole'!T13,"="&amp;$T$2))</f>
        <v>8</v>
      </c>
      <c r="F16" s="110">
        <f>SUM(COUNTIF('Round 1 - Hole by Hole'!B13,"="&amp;$B$2+1))+(COUNTIF('Round 1 - Hole by Hole'!C13,"="&amp;$C$2+1))+(COUNTIF('Round 1 - Hole by Hole'!D13,"="&amp;$D$2+1))+(COUNTIF('Round 1 - Hole by Hole'!E13,"="&amp;$E$2+1))+(COUNTIF('Round 1 - Hole by Hole'!F13,"="&amp;$F$2+1))+(COUNTIF('Round 1 - Hole by Hole'!G13,"="&amp;$G$2+1))+(COUNTIF('Round 1 - Hole by Hole'!H13,"="&amp;$H$2+1))+(COUNTIF('Round 1 - Hole by Hole'!I13,"="&amp;$I$2+1))+(COUNTIF('Round 1 - Hole by Hole'!J13,"="&amp;$J$2+1))+(COUNTIF('Round 1 - Hole by Hole'!L13,"="&amp;$L$2+1))+(COUNTIF('Round 1 - Hole by Hole'!M13,"="&amp;$M$2+1))+(COUNTIF('Round 1 - Hole by Hole'!N13,"="&amp;$N$2+1))+(COUNTIF('Round 1 - Hole by Hole'!O13,"="&amp;$O$2+1))+(COUNTIF('Round 1 - Hole by Hole'!P13,"="&amp;$P$2+1))+(COUNTIF('Round 1 - Hole by Hole'!Q13,"="&amp;$Q$2+1))+(COUNTIF('Round 1 - Hole by Hole'!R13,"="&amp;$R$2+1))+(COUNTIF('Round 1 - Hole by Hole'!S13,"="&amp;$S$2+1))+(COUNTIF('Round 1 - Hole by Hole'!T13,"="&amp;$T$2+1))</f>
        <v>10</v>
      </c>
      <c r="G16" s="110">
        <f>SUM(COUNTIF('Round 1 - Hole by Hole'!B13,"="&amp;$B$2+2))+(COUNTIF('Round 1 - Hole by Hole'!C13,"="&amp;$C$2+2))+(COUNTIF('Round 1 - Hole by Hole'!D13,"="&amp;$D$2+2))+(COUNTIF('Round 1 - Hole by Hole'!E13,"="&amp;$E$2+2))+(COUNTIF('Round 1 - Hole by Hole'!F13,"="&amp;$F$2+2))+(COUNTIF('Round 1 - Hole by Hole'!G13,"="&amp;$G$2+2))+(COUNTIF('Round 1 - Hole by Hole'!H13,"="&amp;$H$2+2))+(COUNTIF('Round 1 - Hole by Hole'!I13,"="&amp;$I$2+2))+(COUNTIF('Round 1 - Hole by Hole'!J13,"="&amp;$J$2+2))+(COUNTIF('Round 1 - Hole by Hole'!L13,"="&amp;$L$2+2))+(COUNTIF('Round 1 - Hole by Hole'!M13,"="&amp;$M$2+2))+(COUNTIF('Round 1 - Hole by Hole'!N13,"="&amp;$N$2+2))+(COUNTIF('Round 1 - Hole by Hole'!O13,"="&amp;$O$2+2))+(COUNTIF('Round 1 - Hole by Hole'!P13,"="&amp;$P$2+2))+(COUNTIF('Round 1 - Hole by Hole'!Q13,"="&amp;$Q$2+2))+(COUNTIF('Round 1 - Hole by Hole'!R13,"="&amp;$R$2+2))+(COUNTIF('Round 1 - Hole by Hole'!S13,"="&amp;$S$2+2))+(COUNTIF('Round 1 - Hole by Hole'!T13,"="&amp;$T$2+2))</f>
        <v>0</v>
      </c>
      <c r="H16" s="110">
        <f>SUM(COUNTIF('Round 1 - Hole by Hole'!B13,"&gt;"&amp;$B$2+2.1))+(COUNTIF('Round 1 - Hole by Hole'!C13,"&gt;"&amp;$C$2+2.1))+(COUNTIF('Round 1 - Hole by Hole'!D13,"&gt;"&amp;$D$2+2.1))+(COUNTIF('Round 1 - Hole by Hole'!E13,"&gt;"&amp;$E$2+2.1))+(COUNTIF('Round 1 - Hole by Hole'!F13,"&gt;"&amp;$F$2+2.1))+(COUNTIF('Round 1 - Hole by Hole'!G13,"&gt;"&amp;$G$2+2.1))+(COUNTIF('Round 1 - Hole by Hole'!H13,"&gt;"&amp;$H$2+2.1))+(COUNTIF('Round 1 - Hole by Hole'!I13,"&gt;"&amp;$I$2+2.1))+(COUNTIF('Round 1 - Hole by Hole'!J13,"&gt;"&amp;$J$2+2.1))+(COUNTIF('Round 1 - Hole by Hole'!L13,"&gt;"&amp;$L$2+2.1))+(COUNTIF('Round 1 - Hole by Hole'!M13,"&gt;"&amp;$M$2+2.1))+(COUNTIF('Round 1 - Hole by Hole'!N13,"&gt;"&amp;$N$2+2.1))+(COUNTIF('Round 1 - Hole by Hole'!O13,"&gt;"&amp;$O$2+2.1))+(COUNTIF('Round 1 - Hole by Hole'!P13,"&gt;"&amp;$P$2+2.1))+(COUNTIF('Round 1 - Hole by Hole'!Q13,"&gt;"&amp;$Q$2+2.1))+(COUNTIF('Round 1 - Hole by Hole'!R13,"&gt;"&amp;$R$2+2.1))+(COUNTIF('Round 1 - Hole by Hole'!S13,"&gt;"&amp;$S$2+2.1))+(COUNTIF('Round 1 - Hole by Hole'!T13,"&gt;"&amp;$T$2+2.1))</f>
        <v>0</v>
      </c>
      <c r="J16" s="110">
        <f>SUM(COUNTIF('Round 2 - Hole by Hole'!B13,"&lt;"&amp;$B$2-1.9))+(COUNTIF('Round 2 - Hole by Hole'!C13,"&lt;"&amp;$C$2-1.9))+(COUNTIF('Round 2 - Hole by Hole'!D13,"&lt;"&amp;$D$2-1.9))+(COUNTIF('Round 2 - Hole by Hole'!E13,"&lt;"&amp;$E$2-1.9))+(COUNTIF('Round 2 - Hole by Hole'!F13,"&lt;"&amp;$F$2-1.9))+(COUNTIF('Round 2 - Hole by Hole'!G13,"&lt;"&amp;$G$2-1.9))+(COUNTIF('Round 2 - Hole by Hole'!H13,"&lt;"&amp;$H$2-1.9))+(COUNTIF('Round 2 - Hole by Hole'!I13,"&lt;"&amp;$I$2-1.9))+(COUNTIF('Round 2 - Hole by Hole'!J13,"&lt;"&amp;$J$2-1.9))+(COUNTIF('Round 2 - Hole by Hole'!L13,"&lt;"&amp;$L$2-1.9))+(COUNTIF('Round 2 - Hole by Hole'!M13,"&lt;"&amp;$M$2-1.9))+(COUNTIF('Round 2 - Hole by Hole'!N13,"&lt;"&amp;$N$2-1.9))+(COUNTIF('Round 2 - Hole by Hole'!O13,"&lt;"&amp;$O$2-1.9))+(COUNTIF('Round 2 - Hole by Hole'!P13,"&lt;"&amp;$P$2-1.9))+(COUNTIF('Round 2 - Hole by Hole'!Q13,"&lt;"&amp;$Q$2-1.9))+(COUNTIF('Round 2 - Hole by Hole'!R13,"&lt;"&amp;$R$2-1.9))+(COUNTIF('Round 2 - Hole by Hole'!S13,"&lt;"&amp;$S$2-1.9))+(COUNTIF('Round 2 - Hole by Hole'!T13,"&lt;"&amp;$T$2-1.9))</f>
        <v>0</v>
      </c>
      <c r="K16" s="110">
        <f>SUM(COUNTIF('Round 2 - Hole by Hole'!B13,"="&amp;$B$2-1))+(COUNTIF('Round 2 - Hole by Hole'!C13,"="&amp;$C$2-1))+(COUNTIF('Round 2 - Hole by Hole'!D13,"="&amp;$D$2-1))+(COUNTIF('Round 2 - Hole by Hole'!E13,"="&amp;$E$2-1))+(COUNTIF('Round 2 - Hole by Hole'!F13,"="&amp;$F$2-1))+(COUNTIF('Round 2 - Hole by Hole'!G13,"="&amp;$G$2-1))+(COUNTIF('Round 2 - Hole by Hole'!H13,"="&amp;$H$2-1))+(COUNTIF('Round 2 - Hole by Hole'!I13,"="&amp;$I$2-1))+(COUNTIF('Round 2 - Hole by Hole'!J13,"="&amp;$J$2-1))+(COUNTIF('Round 2 - Hole by Hole'!L13,"="&amp;$L$2-1))+(COUNTIF('Round 2 - Hole by Hole'!M13,"="&amp;$M$2-1))+(COUNTIF('Round 2 - Hole by Hole'!N13,"="&amp;$N$2-1))+(COUNTIF('Round 2 - Hole by Hole'!O13,"="&amp;$O$2-1))+(COUNTIF('Round 2 - Hole by Hole'!P13,"="&amp;$P$2-1))+(COUNTIF('Round 2 - Hole by Hole'!Q13,"="&amp;$Q$2-1))+(COUNTIF('Round 2 - Hole by Hole'!R13,"="&amp;$R$2-1))+(COUNTIF('Round 2 - Hole by Hole'!S13,"="&amp;$S$2-1))+(COUNTIF('Round 2 - Hole by Hole'!T13,"="&amp;$T$2-1))</f>
        <v>5</v>
      </c>
      <c r="L16" s="110">
        <f>SUM(COUNTIF('Round 2 - Hole by Hole'!B13,"="&amp;$B$2))+(COUNTIF('Round 2 - Hole by Hole'!C13,"="&amp;$C$2))+(COUNTIF('Round 2 - Hole by Hole'!D13,"="&amp;$D$2))+(COUNTIF('Round 2 - Hole by Hole'!E13,"="&amp;$E$2))+(COUNTIF('Round 2 - Hole by Hole'!F13,"="&amp;$F$2))+(COUNTIF('Round 2 - Hole by Hole'!G13,"="&amp;$G$2))+(COUNTIF('Round 2 - Hole by Hole'!H13,"="&amp;$H$2))+(COUNTIF('Round 2 - Hole by Hole'!I13,"="&amp;$I$2))+(COUNTIF('Round 2 - Hole by Hole'!J13,"="&amp;$J$2))+(COUNTIF('Round 2 - Hole by Hole'!L13,"="&amp;$L$2))+(COUNTIF('Round 2 - Hole by Hole'!M13,"="&amp;$M$2))+(COUNTIF('Round 2 - Hole by Hole'!N13,"="&amp;$N$2))+(COUNTIF('Round 2 - Hole by Hole'!O13,"="&amp;$O$2))+(COUNTIF('Round 2 - Hole by Hole'!P13,"="&amp;$P$2))+(COUNTIF('Round 2 - Hole by Hole'!Q13,"="&amp;$Q$2))+(COUNTIF('Round 2 - Hole by Hole'!R13,"="&amp;$R$2))+(COUNTIF('Round 2 - Hole by Hole'!S13,"="&amp;$S$2))+(COUNTIF('Round 2 - Hole by Hole'!T13,"="&amp;$T$2))</f>
        <v>9</v>
      </c>
      <c r="M16" s="110">
        <f>SUM(COUNTIF('Round 2 - Hole by Hole'!B13,"="&amp;$B$2+1))+(COUNTIF('Round 2 - Hole by Hole'!C13,"="&amp;$C$2+1))+(COUNTIF('Round 2 - Hole by Hole'!D13,"="&amp;$D$2+1))+(COUNTIF('Round 2 - Hole by Hole'!E13,"="&amp;$E$2+1))+(COUNTIF('Round 2 - Hole by Hole'!F13,"="&amp;$F$2+1))+(COUNTIF('Round 2 - Hole by Hole'!G13,"="&amp;$G$2+1))+(COUNTIF('Round 2 - Hole by Hole'!H13,"="&amp;$H$2+1))+(COUNTIF('Round 2 - Hole by Hole'!I13,"="&amp;$I$2+1))+(COUNTIF('Round 2 - Hole by Hole'!J13,"="&amp;$J$2+1))+(COUNTIF('Round 2 - Hole by Hole'!L13,"="&amp;$L$2+1))+(COUNTIF('Round 2 - Hole by Hole'!M13,"="&amp;$M$2+1))+(COUNTIF('Round 2 - Hole by Hole'!N13,"="&amp;$N$2+1))+(COUNTIF('Round 2 - Hole by Hole'!O13,"="&amp;$O$2+1))+(COUNTIF('Round 2 - Hole by Hole'!P13,"="&amp;$P$2+1))+(COUNTIF('Round 2 - Hole by Hole'!Q13,"="&amp;$Q$2+1))+(COUNTIF('Round 2 - Hole by Hole'!R13,"="&amp;$R$2+1))+(COUNTIF('Round 2 - Hole by Hole'!S13,"="&amp;$S$2+1))+(COUNTIF('Round 2 - Hole by Hole'!T13,"="&amp;$T$2+1))</f>
        <v>2</v>
      </c>
      <c r="N16" s="110">
        <f>SUM(COUNTIF('Round 2 - Hole by Hole'!B13,"="&amp;$B$2+2))+(COUNTIF('Round 2 - Hole by Hole'!C13,"="&amp;$C$2+2))+(COUNTIF('Round 2 - Hole by Hole'!D13,"="&amp;$D$2+2))+(COUNTIF('Round 2 - Hole by Hole'!E13,"="&amp;$E$2+2))+(COUNTIF('Round 2 - Hole by Hole'!F13,"="&amp;$F$2+2))+(COUNTIF('Round 2 - Hole by Hole'!G13,"="&amp;$G$2+2))+(COUNTIF('Round 2 - Hole by Hole'!H13,"="&amp;$H$2+2))+(COUNTIF('Round 2 - Hole by Hole'!I13,"="&amp;$I$2+2))+(COUNTIF('Round 2 - Hole by Hole'!J13,"="&amp;$J$2+2))+(COUNTIF('Round 2 - Hole by Hole'!L13,"="&amp;$L$2+2))+(COUNTIF('Round 2 - Hole by Hole'!M13,"="&amp;$M$2+2))+(COUNTIF('Round 2 - Hole by Hole'!N13,"="&amp;$N$2+2))+(COUNTIF('Round 2 - Hole by Hole'!O13,"="&amp;$O$2+2))+(COUNTIF('Round 2 - Hole by Hole'!P13,"="&amp;$P$2+2))+(COUNTIF('Round 2 - Hole by Hole'!Q13,"="&amp;$Q$2+2))+(COUNTIF('Round 2 - Hole by Hole'!R13,"="&amp;$R$2+2))+(COUNTIF('Round 2 - Hole by Hole'!S13,"="&amp;$S$2+2))+(COUNTIF('Round 2 - Hole by Hole'!T13,"="&amp;$T$2+2))</f>
        <v>2</v>
      </c>
      <c r="O16" s="110">
        <f>SUM(COUNTIF('Round 2 - Hole by Hole'!B13,"&gt;"&amp;$B$2+2.1))+(COUNTIF('Round 2 - Hole by Hole'!C13,"&gt;"&amp;$C$2+2.1))+(COUNTIF('Round 2 - Hole by Hole'!D13,"&gt;"&amp;$D$2+2.1))+(COUNTIF('Round 2 - Hole by Hole'!E13,"&gt;"&amp;$E$2+2.1))+(COUNTIF('Round 2 - Hole by Hole'!F13,"&gt;"&amp;$F$2+2.1))+(COUNTIF('Round 2 - Hole by Hole'!G13,"&gt;"&amp;$G$2+2.1))+(COUNTIF('Round 2 - Hole by Hole'!H13,"&gt;"&amp;$H$2+2.1))+(COUNTIF('Round 2 - Hole by Hole'!I13,"&gt;"&amp;$I$2+2.1))+(COUNTIF('Round 2 - Hole by Hole'!J13,"&gt;"&amp;$J$2+2.1))+(COUNTIF('Round 2 - Hole by Hole'!L13,"&gt;"&amp;$L$2+2.1))+(COUNTIF('Round 2 - Hole by Hole'!M13,"&gt;"&amp;$M$2+2.1))+(COUNTIF('Round 2 - Hole by Hole'!N13,"&gt;"&amp;$N$2+2.1))+(COUNTIF('Round 2 - Hole by Hole'!O13,"&gt;"&amp;$O$2+2.1))+(COUNTIF('Round 2 - Hole by Hole'!P13,"&gt;"&amp;$P$2+2.1))+(COUNTIF('Round 2 - Hole by Hole'!Q13,"&gt;"&amp;$Q$2+2.1))+(COUNTIF('Round 2 - Hole by Hole'!R13,"&gt;"&amp;$R$2+2.1))+(COUNTIF('Round 2 - Hole by Hole'!S13,"&gt;"&amp;$S$2+2.1))+(COUNTIF('Round 2 - Hole by Hole'!T13,"&gt;"&amp;$T$2+2.1))</f>
        <v>0</v>
      </c>
      <c r="Q16" s="110">
        <f>SUM(COUNTIF('Round 3 - Hole by Hole'!B13,"&lt;"&amp;$B$3-1.9))+(COUNTIF('Round 3 - Hole by Hole'!C13,"&lt;"&amp;$C$3-1.9))+(COUNTIF('Round 3 - Hole by Hole'!D13,"&lt;"&amp;$D$3-1.9))+(COUNTIF('Round 3 - Hole by Hole'!E13,"&lt;"&amp;$E$3-1.9))+(COUNTIF('Round 3 - Hole by Hole'!F13,"&lt;"&amp;$F$3-1.9))+(COUNTIF('Round 3 - Hole by Hole'!G13,"&lt;"&amp;$G$3-1.9))+(COUNTIF('Round 3 - Hole by Hole'!H13,"&lt;"&amp;$H$3-1.9))+(COUNTIF('Round 3 - Hole by Hole'!I13,"&lt;"&amp;$I$3-1.9))+(COUNTIF('Round 3 - Hole by Hole'!J13,"&lt;"&amp;$J$3-1.9))+(COUNTIF('Round 3 - Hole by Hole'!L13,"&lt;"&amp;$L$3-1.9))+(COUNTIF('Round 3 - Hole by Hole'!M13,"&lt;"&amp;$M$3-1.9))+(COUNTIF('Round 3 - Hole by Hole'!N13,"&lt;"&amp;$N$3-1.9))+(COUNTIF('Round 3 - Hole by Hole'!O13,"&lt;"&amp;$O$3-1.9))+(COUNTIF('Round 3 - Hole by Hole'!P13,"&lt;"&amp;$P$3-1.9))+(COUNTIF('Round 3 - Hole by Hole'!Q13,"&lt;"&amp;$Q$3-1.9))+(COUNTIF('Round 3 - Hole by Hole'!R13,"&lt;"&amp;$R$3-1.9))+(COUNTIF('Round 3 - Hole by Hole'!S13,"&lt;"&amp;$S$3-1.9))+(COUNTIF('Round 3 - Hole by Hole'!T13,"&lt;"&amp;$T$3-1.9))</f>
        <v>0</v>
      </c>
      <c r="R16" s="110">
        <f>SUM(COUNTIF('Round 3 - Hole by Hole'!B13,"="&amp;$B$3-1))+(COUNTIF('Round 3 - Hole by Hole'!C13,"="&amp;$C$3-1))+(COUNTIF('Round 3 - Hole by Hole'!D13,"="&amp;$D$3-1))+(COUNTIF('Round 3 - Hole by Hole'!E13,"="&amp;$E$3-1))+(COUNTIF('Round 3 - Hole by Hole'!F13,"="&amp;$F$3-1))+(COUNTIF('Round 3 - Hole by Hole'!G13,"="&amp;$G$3-1))+(COUNTIF('Round 3 - Hole by Hole'!H13,"="&amp;$H$3-1))+(COUNTIF('Round 3 - Hole by Hole'!I13,"="&amp;$I$3-1))+(COUNTIF('Round 3 - Hole by Hole'!J13,"="&amp;$J$3-1))+(COUNTIF('Round 3 - Hole by Hole'!L13,"="&amp;$L$3-1))+(COUNTIF('Round 3 - Hole by Hole'!M13,"="&amp;$M$3-1))+(COUNTIF('Round 3 - Hole by Hole'!N13,"="&amp;$N$3-1))+(COUNTIF('Round 3 - Hole by Hole'!O13,"="&amp;$O$3-1))+(COUNTIF('Round 3 - Hole by Hole'!P13,"="&amp;$P$3-1))+(COUNTIF('Round 3 - Hole by Hole'!Q13,"="&amp;$Q$3-1))+(COUNTIF('Round 3 - Hole by Hole'!R13,"="&amp;$R$3-1))+(COUNTIF('Round 3 - Hole by Hole'!S13,"="&amp;$S$3-1))+(COUNTIF('Round 3 - Hole by Hole'!T13,"="&amp;$T$3-1))</f>
        <v>7</v>
      </c>
      <c r="S16" s="110">
        <f>SUM(COUNTIF('Round 3 - Hole by Hole'!B13,"="&amp;$B$3))+(COUNTIF('Round 3 - Hole by Hole'!C13,"="&amp;$C$3))+(COUNTIF('Round 3 - Hole by Hole'!D13,"="&amp;$D$3))+(COUNTIF('Round 3 - Hole by Hole'!E13,"="&amp;$E$3))+(COUNTIF('Round 3 - Hole by Hole'!F13,"="&amp;$F$3))+(COUNTIF('Round 3 - Hole by Hole'!G13,"="&amp;$G$3))+(COUNTIF('Round 3 - Hole by Hole'!H13,"="&amp;$H$3))+(COUNTIF('Round 3 - Hole by Hole'!I13,"="&amp;$I$3))+(COUNTIF('Round 3 - Hole by Hole'!J13,"="&amp;$J$3))+(COUNTIF('Round 3 - Hole by Hole'!L13,"="&amp;$L$3))+(COUNTIF('Round 3 - Hole by Hole'!M13,"="&amp;$M$3))+(COUNTIF('Round 3 - Hole by Hole'!N13,"="&amp;$N$3))+(COUNTIF('Round 3 - Hole by Hole'!O13,"="&amp;$O$3))+(COUNTIF('Round 3 - Hole by Hole'!P13,"="&amp;$P$3))+(COUNTIF('Round 3 - Hole by Hole'!Q13,"="&amp;$Q$3))+(COUNTIF('Round 3 - Hole by Hole'!R13,"="&amp;$R$3))+(COUNTIF('Round 3 - Hole by Hole'!S13,"="&amp;$S$3))+(COUNTIF('Round 3 - Hole by Hole'!T13,"="&amp;$T$3))</f>
        <v>7</v>
      </c>
      <c r="T16" s="110">
        <f>SUM(COUNTIF('Round 3 - Hole by Hole'!B13,"="&amp;$B$3+1))+(COUNTIF('Round 3 - Hole by Hole'!C13,"="&amp;$C$3+1))+(COUNTIF('Round 3 - Hole by Hole'!D13,"="&amp;$D$3+1))+(COUNTIF('Round 3 - Hole by Hole'!E13,"="&amp;$E$3+1))+(COUNTIF('Round 3 - Hole by Hole'!F13,"="&amp;$F$3+1))+(COUNTIF('Round 3 - Hole by Hole'!G13,"="&amp;$G$3+1))+(COUNTIF('Round 3 - Hole by Hole'!H13,"="&amp;$H$3+1))+(COUNTIF('Round 3 - Hole by Hole'!I13,"="&amp;$I$3+1))+(COUNTIF('Round 3 - Hole by Hole'!J13,"="&amp;$J$3+1))+(COUNTIF('Round 3 - Hole by Hole'!L13,"="&amp;$L$3+1))+(COUNTIF('Round 3 - Hole by Hole'!M13,"="&amp;$M$3+1))+(COUNTIF('Round 3 - Hole by Hole'!N13,"="&amp;$N$3+1))+(COUNTIF('Round 3 - Hole by Hole'!O13,"="&amp;$O$3+1))+(COUNTIF('Round 3 - Hole by Hole'!P13,"="&amp;$P$3+1))+(COUNTIF('Round 3 - Hole by Hole'!Q13,"="&amp;$Q$3+1))+(COUNTIF('Round 3 - Hole by Hole'!R13,"="&amp;$R$3+1))+(COUNTIF('Round 3 - Hole by Hole'!S13,"="&amp;$S$3+1))+(COUNTIF('Round 3 - Hole by Hole'!T13,"="&amp;$T$3+1))</f>
        <v>1</v>
      </c>
      <c r="U16" s="110">
        <f>SUM(COUNTIF('Round 3 - Hole by Hole'!B13,"="&amp;$B$3+2))+(COUNTIF('Round 3 - Hole by Hole'!C13,"="&amp;$C$3+2))+(COUNTIF('Round 3 - Hole by Hole'!D13,"="&amp;$D$3+2))+(COUNTIF('Round 3 - Hole by Hole'!E13,"="&amp;$E$3+2))+(COUNTIF('Round 3 - Hole by Hole'!F13,"="&amp;$F$3+2))+(COUNTIF('Round 3 - Hole by Hole'!G13,"="&amp;$G$3+2))+(COUNTIF('Round 3 - Hole by Hole'!H13,"="&amp;$H$3+2))+(COUNTIF('Round 3 - Hole by Hole'!I13,"="&amp;$I$3+2))+(COUNTIF('Round 3 - Hole by Hole'!J13,"="&amp;$J$3+2))+(COUNTIF('Round 3 - Hole by Hole'!L13,"="&amp;$L$3+2))+(COUNTIF('Round 3 - Hole by Hole'!M13,"="&amp;$M$3+2))+(COUNTIF('Round 3 - Hole by Hole'!N13,"="&amp;$N$3+2))+(COUNTIF('Round 3 - Hole by Hole'!O13,"="&amp;$O$3+2))+(COUNTIF('Round 3 - Hole by Hole'!P13,"="&amp;$P$3+2))+(COUNTIF('Round 3 - Hole by Hole'!Q13,"="&amp;$Q$3+2))+(COUNTIF('Round 3 - Hole by Hole'!R13,"="&amp;$R$3+2))+(COUNTIF('Round 3 - Hole by Hole'!S13,"="&amp;$S$3+2))+(COUNTIF('Round 3 - Hole by Hole'!T13,"="&amp;$T$3+2))</f>
        <v>2</v>
      </c>
      <c r="V16" s="110">
        <f>SUM(COUNTIF('Round 3 - Hole by Hole'!B13,"&gt;"&amp;$B$3+2.1))+(COUNTIF('Round 3 - Hole by Hole'!C13,"&gt;"&amp;$C$3+2.1))+(COUNTIF('Round 3 - Hole by Hole'!D13,"&gt;"&amp;$D$3+2.1))+(COUNTIF('Round 3 - Hole by Hole'!E13,"&gt;"&amp;$E$3+2.1))+(COUNTIF('Round 3 - Hole by Hole'!F13,"&gt;"&amp;$F$3+2.1))+(COUNTIF('Round 3 - Hole by Hole'!G13,"&gt;"&amp;$G$3+2.1))+(COUNTIF('Round 3 - Hole by Hole'!H13,"&gt;"&amp;$H$3+2.1))+(COUNTIF('Round 3 - Hole by Hole'!I13,"&gt;"&amp;$I$3+2.1))+(COUNTIF('Round 3 - Hole by Hole'!J13,"&gt;"&amp;$J$3+2.1))+(COUNTIF('Round 3 - Hole by Hole'!L13,"&gt;"&amp;$L$3+2.1))+(COUNTIF('Round 3 - Hole by Hole'!M13,"&gt;"&amp;$M$3+2.1))+(COUNTIF('Round 3 - Hole by Hole'!N13,"&gt;"&amp;$N$3+2.1))+(COUNTIF('Round 3 - Hole by Hole'!O13,"&gt;"&amp;$O$3+2.1))+(COUNTIF('Round 3 - Hole by Hole'!P13,"&gt;"&amp;$P$3+2.1))+(COUNTIF('Round 3 - Hole by Hole'!Q13,"&gt;"&amp;$Q$3+2.1))+(COUNTIF('Round 3 - Hole by Hole'!R13,"&gt;"&amp;$R$3+2.1))+(COUNTIF('Round 3 - Hole by Hole'!S13,"&gt;"&amp;$S$3+2.1))+(COUNTIF('Round 3 - Hole by Hole'!T13,"&gt;"&amp;$T$3+2.1))</f>
        <v>1</v>
      </c>
      <c r="X16" s="110">
        <f t="shared" ref="X16:X19" si="19">SUM(C16,J16,Q16)</f>
        <v>0</v>
      </c>
      <c r="Y16" s="110">
        <f t="shared" ref="Y16:Y19" si="20">SUM(D16,K16,R16)</f>
        <v>12</v>
      </c>
      <c r="Z16" s="110">
        <f t="shared" ref="Z16:Z19" si="21">SUM(E16,L16,S16)</f>
        <v>24</v>
      </c>
      <c r="AA16" s="110">
        <f t="shared" ref="AA16:AA19" si="22">SUM(F16,M16,T16)</f>
        <v>13</v>
      </c>
      <c r="AB16" s="110">
        <f t="shared" ref="AB16:AB19" si="23">SUM(G16,N16,U16)</f>
        <v>4</v>
      </c>
      <c r="AC16" s="110">
        <f t="shared" ref="AC16:AC19" si="24">SUM(H16,O16,V16)</f>
        <v>1</v>
      </c>
    </row>
    <row r="17" spans="1:29">
      <c r="A17" s="58" t="str">
        <f>'Players by Team'!G4</f>
        <v>ANIKA TREHAN</v>
      </c>
      <c r="B17" s="85"/>
      <c r="C17" s="86">
        <f>SUM(COUNTIF('Round 1 - Hole by Hole'!B14,"&lt;"&amp;$B$2-1.9))+(COUNTIF('Round 1 - Hole by Hole'!C14,"&lt;"&amp;$C$2-1.9))+(COUNTIF('Round 1 - Hole by Hole'!D14,"&lt;"&amp;$D$2-1.9))+(COUNTIF('Round 1 - Hole by Hole'!E14,"&lt;"&amp;$E$2-1.9))+(COUNTIF('Round 1 - Hole by Hole'!F14,"&lt;"&amp;$F$2-1.9))+(COUNTIF('Round 1 - Hole by Hole'!G14,"&lt;"&amp;$G$2-1.9))+(COUNTIF('Round 1 - Hole by Hole'!H14,"&lt;"&amp;$H$2-1.9))+(COUNTIF('Round 1 - Hole by Hole'!I14,"&lt;"&amp;$I$2-1.9))+(COUNTIF('Round 1 - Hole by Hole'!J14,"&lt;"&amp;$J$2-1.9))+(COUNTIF('Round 1 - Hole by Hole'!L14,"&lt;"&amp;$L$2-1.9))+(COUNTIF('Round 1 - Hole by Hole'!M14,"&lt;"&amp;$M$2-1.9))+(COUNTIF('Round 1 - Hole by Hole'!N14,"&lt;"&amp;$N$2-1.9))+(COUNTIF('Round 1 - Hole by Hole'!O14,"&lt;"&amp;$O$2-1.9))+(COUNTIF('Round 1 - Hole by Hole'!P14,"&lt;"&amp;$P$2-1.9))+(COUNTIF('Round 1 - Hole by Hole'!Q14,"&lt;"&amp;$Q$2-1.9))+(COUNTIF('Round 1 - Hole by Hole'!R14,"&lt;"&amp;$R$2-1.9))+(COUNTIF('Round 1 - Hole by Hole'!S14,"&lt;"&amp;$S$2-1.9))+(COUNTIF('Round 1 - Hole by Hole'!T14,"&lt;"&amp;$T$2-1.9))</f>
        <v>0</v>
      </c>
      <c r="D17" s="87">
        <f>SUM(COUNTIF('Round 1 - Hole by Hole'!B14,"="&amp;$B$2-1))+(COUNTIF('Round 1 - Hole by Hole'!C14,"="&amp;$C$2-1))+(COUNTIF('Round 1 - Hole by Hole'!D14,"="&amp;$D$2-1))+(COUNTIF('Round 1 - Hole by Hole'!E14,"="&amp;$E$2-1))+(COUNTIF('Round 1 - Hole by Hole'!F14,"="&amp;$F$2-1))+(COUNTIF('Round 1 - Hole by Hole'!G14,"="&amp;$G$2-1))+(COUNTIF('Round 1 - Hole by Hole'!H14,"="&amp;$H$2-1))+(COUNTIF('Round 1 - Hole by Hole'!I14,"="&amp;$I$2-1))+(COUNTIF('Round 1 - Hole by Hole'!J14,"="&amp;$J$2-1))+(COUNTIF('Round 1 - Hole by Hole'!L14,"="&amp;$L$2-1))+(COUNTIF('Round 1 - Hole by Hole'!M14,"="&amp;$M$2-1))+(COUNTIF('Round 1 - Hole by Hole'!N14,"="&amp;$N$2-1))+(COUNTIF('Round 1 - Hole by Hole'!O14,"="&amp;$O$2-1))+(COUNTIF('Round 1 - Hole by Hole'!P14,"="&amp;$P$2-1))+(COUNTIF('Round 1 - Hole by Hole'!Q14,"="&amp;$Q$2-1))+(COUNTIF('Round 1 - Hole by Hole'!R14,"="&amp;$R$2-1))+(COUNTIF('Round 1 - Hole by Hole'!S14,"="&amp;$S$2-1))+(COUNTIF('Round 1 - Hole by Hole'!T14,"="&amp;$T$2-1))</f>
        <v>0</v>
      </c>
      <c r="E17" s="87">
        <f>SUM(COUNTIF('Round 1 - Hole by Hole'!B14,"="&amp;$B$2))+(COUNTIF('Round 1 - Hole by Hole'!C14,"="&amp;$C$2))+(COUNTIF('Round 1 - Hole by Hole'!D14,"="&amp;$D$2))+(COUNTIF('Round 1 - Hole by Hole'!E14,"="&amp;$E$2))+(COUNTIF('Round 1 - Hole by Hole'!F14,"="&amp;$F$2))+(COUNTIF('Round 1 - Hole by Hole'!G14,"="&amp;$G$2))+(COUNTIF('Round 1 - Hole by Hole'!H14,"="&amp;$H$2))+(COUNTIF('Round 1 - Hole by Hole'!I14,"="&amp;$I$2))+(COUNTIF('Round 1 - Hole by Hole'!J14,"="&amp;$J$2))+(COUNTIF('Round 1 - Hole by Hole'!L14,"="&amp;$L$2))+(COUNTIF('Round 1 - Hole by Hole'!M14,"="&amp;$M$2))+(COUNTIF('Round 1 - Hole by Hole'!N14,"="&amp;$N$2))+(COUNTIF('Round 1 - Hole by Hole'!O14,"="&amp;$O$2))+(COUNTIF('Round 1 - Hole by Hole'!P14,"="&amp;$P$2))+(COUNTIF('Round 1 - Hole by Hole'!Q14,"="&amp;$Q$2))+(COUNTIF('Round 1 - Hole by Hole'!R14,"="&amp;$R$2))+(COUNTIF('Round 1 - Hole by Hole'!S14,"="&amp;$S$2))+(COUNTIF('Round 1 - Hole by Hole'!T14,"="&amp;$T$2))</f>
        <v>8</v>
      </c>
      <c r="F17" s="87">
        <f>SUM(COUNTIF('Round 1 - Hole by Hole'!B14,"="&amp;$B$2+1))+(COUNTIF('Round 1 - Hole by Hole'!C14,"="&amp;$C$2+1))+(COUNTIF('Round 1 - Hole by Hole'!D14,"="&amp;$D$2+1))+(COUNTIF('Round 1 - Hole by Hole'!E14,"="&amp;$E$2+1))+(COUNTIF('Round 1 - Hole by Hole'!F14,"="&amp;$F$2+1))+(COUNTIF('Round 1 - Hole by Hole'!G14,"="&amp;$G$2+1))+(COUNTIF('Round 1 - Hole by Hole'!H14,"="&amp;$H$2+1))+(COUNTIF('Round 1 - Hole by Hole'!I14,"="&amp;$I$2+1))+(COUNTIF('Round 1 - Hole by Hole'!J14,"="&amp;$J$2+1))+(COUNTIF('Round 1 - Hole by Hole'!L14,"="&amp;$L$2+1))+(COUNTIF('Round 1 - Hole by Hole'!M14,"="&amp;$M$2+1))+(COUNTIF('Round 1 - Hole by Hole'!N14,"="&amp;$N$2+1))+(COUNTIF('Round 1 - Hole by Hole'!O14,"="&amp;$O$2+1))+(COUNTIF('Round 1 - Hole by Hole'!P14,"="&amp;$P$2+1))+(COUNTIF('Round 1 - Hole by Hole'!Q14,"="&amp;$Q$2+1))+(COUNTIF('Round 1 - Hole by Hole'!R14,"="&amp;$R$2+1))+(COUNTIF('Round 1 - Hole by Hole'!S14,"="&amp;$S$2+1))+(COUNTIF('Round 1 - Hole by Hole'!T14,"="&amp;$T$2+1))</f>
        <v>9</v>
      </c>
      <c r="G17" s="87">
        <f>SUM(COUNTIF('Round 1 - Hole by Hole'!B14,"="&amp;$B$2+2))+(COUNTIF('Round 1 - Hole by Hole'!C14,"="&amp;$C$2+2))+(COUNTIF('Round 1 - Hole by Hole'!D14,"="&amp;$D$2+2))+(COUNTIF('Round 1 - Hole by Hole'!E14,"="&amp;$E$2+2))+(COUNTIF('Round 1 - Hole by Hole'!F14,"="&amp;$F$2+2))+(COUNTIF('Round 1 - Hole by Hole'!G14,"="&amp;$G$2+2))+(COUNTIF('Round 1 - Hole by Hole'!H14,"="&amp;$H$2+2))+(COUNTIF('Round 1 - Hole by Hole'!I14,"="&amp;$I$2+2))+(COUNTIF('Round 1 - Hole by Hole'!J14,"="&amp;$J$2+2))+(COUNTIF('Round 1 - Hole by Hole'!L14,"="&amp;$L$2+2))+(COUNTIF('Round 1 - Hole by Hole'!M14,"="&amp;$M$2+2))+(COUNTIF('Round 1 - Hole by Hole'!N14,"="&amp;$N$2+2))+(COUNTIF('Round 1 - Hole by Hole'!O14,"="&amp;$O$2+2))+(COUNTIF('Round 1 - Hole by Hole'!P14,"="&amp;$P$2+2))+(COUNTIF('Round 1 - Hole by Hole'!Q14,"="&amp;$Q$2+2))+(COUNTIF('Round 1 - Hole by Hole'!R14,"="&amp;$R$2+2))+(COUNTIF('Round 1 - Hole by Hole'!S14,"="&amp;$S$2+2))+(COUNTIF('Round 1 - Hole by Hole'!T14,"="&amp;$T$2+2))</f>
        <v>0</v>
      </c>
      <c r="H17" s="87">
        <f>SUM(COUNTIF('Round 1 - Hole by Hole'!B14,"&gt;"&amp;$B$2+2.1))+(COUNTIF('Round 1 - Hole by Hole'!C14,"&gt;"&amp;$C$2+2.1))+(COUNTIF('Round 1 - Hole by Hole'!D14,"&gt;"&amp;$D$2+2.1))+(COUNTIF('Round 1 - Hole by Hole'!E14,"&gt;"&amp;$E$2+2.1))+(COUNTIF('Round 1 - Hole by Hole'!F14,"&gt;"&amp;$F$2+2.1))+(COUNTIF('Round 1 - Hole by Hole'!G14,"&gt;"&amp;$G$2+2.1))+(COUNTIF('Round 1 - Hole by Hole'!H14,"&gt;"&amp;$H$2+2.1))+(COUNTIF('Round 1 - Hole by Hole'!I14,"&gt;"&amp;$I$2+2.1))+(COUNTIF('Round 1 - Hole by Hole'!J14,"&gt;"&amp;$J$2+2.1))+(COUNTIF('Round 1 - Hole by Hole'!L14,"&gt;"&amp;$L$2+2.1))+(COUNTIF('Round 1 - Hole by Hole'!M14,"&gt;"&amp;$M$2+2.1))+(COUNTIF('Round 1 - Hole by Hole'!N14,"&gt;"&amp;$N$2+2.1))+(COUNTIF('Round 1 - Hole by Hole'!O14,"&gt;"&amp;$O$2+2.1))+(COUNTIF('Round 1 - Hole by Hole'!P14,"&gt;"&amp;$P$2+2.1))+(COUNTIF('Round 1 - Hole by Hole'!Q14,"&gt;"&amp;$Q$2+2.1))+(COUNTIF('Round 1 - Hole by Hole'!R14,"&gt;"&amp;$R$2+2.1))+(COUNTIF('Round 1 - Hole by Hole'!S14,"&gt;"&amp;$S$2+2.1))+(COUNTIF('Round 1 - Hole by Hole'!T14,"&gt;"&amp;$T$2+2.1))</f>
        <v>1</v>
      </c>
      <c r="J17" s="86">
        <f>SUM(COUNTIF('Round 2 - Hole by Hole'!B14,"&lt;"&amp;$B$2-1.9))+(COUNTIF('Round 2 - Hole by Hole'!C14,"&lt;"&amp;$C$2-1.9))+(COUNTIF('Round 2 - Hole by Hole'!D14,"&lt;"&amp;$D$2-1.9))+(COUNTIF('Round 2 - Hole by Hole'!E14,"&lt;"&amp;$E$2-1.9))+(COUNTIF('Round 2 - Hole by Hole'!F14,"&lt;"&amp;$F$2-1.9))+(COUNTIF('Round 2 - Hole by Hole'!G14,"&lt;"&amp;$G$2-1.9))+(COUNTIF('Round 2 - Hole by Hole'!H14,"&lt;"&amp;$H$2-1.9))+(COUNTIF('Round 2 - Hole by Hole'!I14,"&lt;"&amp;$I$2-1.9))+(COUNTIF('Round 2 - Hole by Hole'!J14,"&lt;"&amp;$J$2-1.9))+(COUNTIF('Round 2 - Hole by Hole'!L14,"&lt;"&amp;$L$2-1.9))+(COUNTIF('Round 2 - Hole by Hole'!M14,"&lt;"&amp;$M$2-1.9))+(COUNTIF('Round 2 - Hole by Hole'!N14,"&lt;"&amp;$N$2-1.9))+(COUNTIF('Round 2 - Hole by Hole'!O14,"&lt;"&amp;$O$2-1.9))+(COUNTIF('Round 2 - Hole by Hole'!P14,"&lt;"&amp;$P$2-1.9))+(COUNTIF('Round 2 - Hole by Hole'!Q14,"&lt;"&amp;$Q$2-1.9))+(COUNTIF('Round 2 - Hole by Hole'!R14,"&lt;"&amp;$R$2-1.9))+(COUNTIF('Round 2 - Hole by Hole'!S14,"&lt;"&amp;$S$2-1.9))+(COUNTIF('Round 2 - Hole by Hole'!T14,"&lt;"&amp;$T$2-1.9))</f>
        <v>0</v>
      </c>
      <c r="K17" s="87">
        <f>SUM(COUNTIF('Round 2 - Hole by Hole'!B14,"="&amp;$B$2-1))+(COUNTIF('Round 2 - Hole by Hole'!C14,"="&amp;$C$2-1))+(COUNTIF('Round 2 - Hole by Hole'!D14,"="&amp;$D$2-1))+(COUNTIF('Round 2 - Hole by Hole'!E14,"="&amp;$E$2-1))+(COUNTIF('Round 2 - Hole by Hole'!F14,"="&amp;$F$2-1))+(COUNTIF('Round 2 - Hole by Hole'!G14,"="&amp;$G$2-1))+(COUNTIF('Round 2 - Hole by Hole'!H14,"="&amp;$H$2-1))+(COUNTIF('Round 2 - Hole by Hole'!I14,"="&amp;$I$2-1))+(COUNTIF('Round 2 - Hole by Hole'!J14,"="&amp;$J$2-1))+(COUNTIF('Round 2 - Hole by Hole'!L14,"="&amp;$L$2-1))+(COUNTIF('Round 2 - Hole by Hole'!M14,"="&amp;$M$2-1))+(COUNTIF('Round 2 - Hole by Hole'!N14,"="&amp;$N$2-1))+(COUNTIF('Round 2 - Hole by Hole'!O14,"="&amp;$O$2-1))+(COUNTIF('Round 2 - Hole by Hole'!P14,"="&amp;$P$2-1))+(COUNTIF('Round 2 - Hole by Hole'!Q14,"="&amp;$Q$2-1))+(COUNTIF('Round 2 - Hole by Hole'!R14,"="&amp;$R$2-1))+(COUNTIF('Round 2 - Hole by Hole'!S14,"="&amp;$S$2-1))+(COUNTIF('Round 2 - Hole by Hole'!T14,"="&amp;$T$2-1))</f>
        <v>0</v>
      </c>
      <c r="L17" s="87">
        <f>SUM(COUNTIF('Round 2 - Hole by Hole'!B14,"="&amp;$B$2))+(COUNTIF('Round 2 - Hole by Hole'!C14,"="&amp;$C$2))+(COUNTIF('Round 2 - Hole by Hole'!D14,"="&amp;$D$2))+(COUNTIF('Round 2 - Hole by Hole'!E14,"="&amp;$E$2))+(COUNTIF('Round 2 - Hole by Hole'!F14,"="&amp;$F$2))+(COUNTIF('Round 2 - Hole by Hole'!G14,"="&amp;$G$2))+(COUNTIF('Round 2 - Hole by Hole'!H14,"="&amp;$H$2))+(COUNTIF('Round 2 - Hole by Hole'!I14,"="&amp;$I$2))+(COUNTIF('Round 2 - Hole by Hole'!J14,"="&amp;$J$2))+(COUNTIF('Round 2 - Hole by Hole'!L14,"="&amp;$L$2))+(COUNTIF('Round 2 - Hole by Hole'!M14,"="&amp;$M$2))+(COUNTIF('Round 2 - Hole by Hole'!N14,"="&amp;$N$2))+(COUNTIF('Round 2 - Hole by Hole'!O14,"="&amp;$O$2))+(COUNTIF('Round 2 - Hole by Hole'!P14,"="&amp;$P$2))+(COUNTIF('Round 2 - Hole by Hole'!Q14,"="&amp;$Q$2))+(COUNTIF('Round 2 - Hole by Hole'!R14,"="&amp;$R$2))+(COUNTIF('Round 2 - Hole by Hole'!S14,"="&amp;$S$2))+(COUNTIF('Round 2 - Hole by Hole'!T14,"="&amp;$T$2))</f>
        <v>9</v>
      </c>
      <c r="M17" s="87">
        <f>SUM(COUNTIF('Round 2 - Hole by Hole'!B14,"="&amp;$B$2+1))+(COUNTIF('Round 2 - Hole by Hole'!C14,"="&amp;$C$2+1))+(COUNTIF('Round 2 - Hole by Hole'!D14,"="&amp;$D$2+1))+(COUNTIF('Round 2 - Hole by Hole'!E14,"="&amp;$E$2+1))+(COUNTIF('Round 2 - Hole by Hole'!F14,"="&amp;$F$2+1))+(COUNTIF('Round 2 - Hole by Hole'!G14,"="&amp;$G$2+1))+(COUNTIF('Round 2 - Hole by Hole'!H14,"="&amp;$H$2+1))+(COUNTIF('Round 2 - Hole by Hole'!I14,"="&amp;$I$2+1))+(COUNTIF('Round 2 - Hole by Hole'!J14,"="&amp;$J$2+1))+(COUNTIF('Round 2 - Hole by Hole'!L14,"="&amp;$L$2+1))+(COUNTIF('Round 2 - Hole by Hole'!M14,"="&amp;$M$2+1))+(COUNTIF('Round 2 - Hole by Hole'!N14,"="&amp;$N$2+1))+(COUNTIF('Round 2 - Hole by Hole'!O14,"="&amp;$O$2+1))+(COUNTIF('Round 2 - Hole by Hole'!P14,"="&amp;$P$2+1))+(COUNTIF('Round 2 - Hole by Hole'!Q14,"="&amp;$Q$2+1))+(COUNTIF('Round 2 - Hole by Hole'!R14,"="&amp;$R$2+1))+(COUNTIF('Round 2 - Hole by Hole'!S14,"="&amp;$S$2+1))+(COUNTIF('Round 2 - Hole by Hole'!T14,"="&amp;$T$2+1))</f>
        <v>7</v>
      </c>
      <c r="N17" s="87">
        <f>SUM(COUNTIF('Round 2 - Hole by Hole'!B14,"="&amp;$B$2+2))+(COUNTIF('Round 2 - Hole by Hole'!C14,"="&amp;$C$2+2))+(COUNTIF('Round 2 - Hole by Hole'!D14,"="&amp;$D$2+2))+(COUNTIF('Round 2 - Hole by Hole'!E14,"="&amp;$E$2+2))+(COUNTIF('Round 2 - Hole by Hole'!F14,"="&amp;$F$2+2))+(COUNTIF('Round 2 - Hole by Hole'!G14,"="&amp;$G$2+2))+(COUNTIF('Round 2 - Hole by Hole'!H14,"="&amp;$H$2+2))+(COUNTIF('Round 2 - Hole by Hole'!I14,"="&amp;$I$2+2))+(COUNTIF('Round 2 - Hole by Hole'!J14,"="&amp;$J$2+2))+(COUNTIF('Round 2 - Hole by Hole'!L14,"="&amp;$L$2+2))+(COUNTIF('Round 2 - Hole by Hole'!M14,"="&amp;$M$2+2))+(COUNTIF('Round 2 - Hole by Hole'!N14,"="&amp;$N$2+2))+(COUNTIF('Round 2 - Hole by Hole'!O14,"="&amp;$O$2+2))+(COUNTIF('Round 2 - Hole by Hole'!P14,"="&amp;$P$2+2))+(COUNTIF('Round 2 - Hole by Hole'!Q14,"="&amp;$Q$2+2))+(COUNTIF('Round 2 - Hole by Hole'!R14,"="&amp;$R$2+2))+(COUNTIF('Round 2 - Hole by Hole'!S14,"="&amp;$S$2+2))+(COUNTIF('Round 2 - Hole by Hole'!T14,"="&amp;$T$2+2))</f>
        <v>2</v>
      </c>
      <c r="O17" s="87">
        <f>SUM(COUNTIF('Round 2 - Hole by Hole'!B14,"&gt;"&amp;$B$2+2.1))+(COUNTIF('Round 2 - Hole by Hole'!C14,"&gt;"&amp;$C$2+2.1))+(COUNTIF('Round 2 - Hole by Hole'!D14,"&gt;"&amp;$D$2+2.1))+(COUNTIF('Round 2 - Hole by Hole'!E14,"&gt;"&amp;$E$2+2.1))+(COUNTIF('Round 2 - Hole by Hole'!F14,"&gt;"&amp;$F$2+2.1))+(COUNTIF('Round 2 - Hole by Hole'!G14,"&gt;"&amp;$G$2+2.1))+(COUNTIF('Round 2 - Hole by Hole'!H14,"&gt;"&amp;$H$2+2.1))+(COUNTIF('Round 2 - Hole by Hole'!I14,"&gt;"&amp;$I$2+2.1))+(COUNTIF('Round 2 - Hole by Hole'!J14,"&gt;"&amp;$J$2+2.1))+(COUNTIF('Round 2 - Hole by Hole'!L14,"&gt;"&amp;$L$2+2.1))+(COUNTIF('Round 2 - Hole by Hole'!M14,"&gt;"&amp;$M$2+2.1))+(COUNTIF('Round 2 - Hole by Hole'!N14,"&gt;"&amp;$N$2+2.1))+(COUNTIF('Round 2 - Hole by Hole'!O14,"&gt;"&amp;$O$2+2.1))+(COUNTIF('Round 2 - Hole by Hole'!P14,"&gt;"&amp;$P$2+2.1))+(COUNTIF('Round 2 - Hole by Hole'!Q14,"&gt;"&amp;$Q$2+2.1))+(COUNTIF('Round 2 - Hole by Hole'!R14,"&gt;"&amp;$R$2+2.1))+(COUNTIF('Round 2 - Hole by Hole'!S14,"&gt;"&amp;$S$2+2.1))+(COUNTIF('Round 2 - Hole by Hole'!T14,"&gt;"&amp;$T$2+2.1))</f>
        <v>0</v>
      </c>
      <c r="Q17" s="86">
        <f>SUM(COUNTIF('Round 3 - Hole by Hole'!B14,"&lt;"&amp;$B$3-1.9))+(COUNTIF('Round 3 - Hole by Hole'!C14,"&lt;"&amp;$C$3-1.9))+(COUNTIF('Round 3 - Hole by Hole'!D14,"&lt;"&amp;$D$3-1.9))+(COUNTIF('Round 3 - Hole by Hole'!E14,"&lt;"&amp;$E$3-1.9))+(COUNTIF('Round 3 - Hole by Hole'!F14,"&lt;"&amp;$F$3-1.9))+(COUNTIF('Round 3 - Hole by Hole'!G14,"&lt;"&amp;$G$3-1.9))+(COUNTIF('Round 3 - Hole by Hole'!H14,"&lt;"&amp;$H$3-1.9))+(COUNTIF('Round 3 - Hole by Hole'!I14,"&lt;"&amp;$I$3-1.9))+(COUNTIF('Round 3 - Hole by Hole'!J14,"&lt;"&amp;$J$3-1.9))+(COUNTIF('Round 3 - Hole by Hole'!L14,"&lt;"&amp;$L$3-1.9))+(COUNTIF('Round 3 - Hole by Hole'!M14,"&lt;"&amp;$M$3-1.9))+(COUNTIF('Round 3 - Hole by Hole'!N14,"&lt;"&amp;$N$3-1.9))+(COUNTIF('Round 3 - Hole by Hole'!O14,"&lt;"&amp;$O$3-1.9))+(COUNTIF('Round 3 - Hole by Hole'!P14,"&lt;"&amp;$P$3-1.9))+(COUNTIF('Round 3 - Hole by Hole'!Q14,"&lt;"&amp;$Q$3-1.9))+(COUNTIF('Round 3 - Hole by Hole'!R14,"&lt;"&amp;$R$3-1.9))+(COUNTIF('Round 3 - Hole by Hole'!S14,"&lt;"&amp;$S$3-1.9))+(COUNTIF('Round 3 - Hole by Hole'!T14,"&lt;"&amp;$T$3-1.9))</f>
        <v>0</v>
      </c>
      <c r="R17" s="87">
        <f>SUM(COUNTIF('Round 3 - Hole by Hole'!B14,"="&amp;$B$3-1))+(COUNTIF('Round 3 - Hole by Hole'!C14,"="&amp;$C$3-1))+(COUNTIF('Round 3 - Hole by Hole'!D14,"="&amp;$D$3-1))+(COUNTIF('Round 3 - Hole by Hole'!E14,"="&amp;$E$3-1))+(COUNTIF('Round 3 - Hole by Hole'!F14,"="&amp;$F$3-1))+(COUNTIF('Round 3 - Hole by Hole'!G14,"="&amp;$G$3-1))+(COUNTIF('Round 3 - Hole by Hole'!H14,"="&amp;$H$3-1))+(COUNTIF('Round 3 - Hole by Hole'!I14,"="&amp;$I$3-1))+(COUNTIF('Round 3 - Hole by Hole'!J14,"="&amp;$J$3-1))+(COUNTIF('Round 3 - Hole by Hole'!L14,"="&amp;$L$3-1))+(COUNTIF('Round 3 - Hole by Hole'!M14,"="&amp;$M$3-1))+(COUNTIF('Round 3 - Hole by Hole'!N14,"="&amp;$N$3-1))+(COUNTIF('Round 3 - Hole by Hole'!O14,"="&amp;$O$3-1))+(COUNTIF('Round 3 - Hole by Hole'!P14,"="&amp;$P$3-1))+(COUNTIF('Round 3 - Hole by Hole'!Q14,"="&amp;$Q$3-1))+(COUNTIF('Round 3 - Hole by Hole'!R14,"="&amp;$R$3-1))+(COUNTIF('Round 3 - Hole by Hole'!S14,"="&amp;$S$3-1))+(COUNTIF('Round 3 - Hole by Hole'!T14,"="&amp;$T$3-1))</f>
        <v>0</v>
      </c>
      <c r="S17" s="87">
        <f>SUM(COUNTIF('Round 3 - Hole by Hole'!B14,"="&amp;$B$3))+(COUNTIF('Round 3 - Hole by Hole'!C14,"="&amp;$C$3))+(COUNTIF('Round 3 - Hole by Hole'!D14,"="&amp;$D$3))+(COUNTIF('Round 3 - Hole by Hole'!E14,"="&amp;$E$3))+(COUNTIF('Round 3 - Hole by Hole'!F14,"="&amp;$F$3))+(COUNTIF('Round 3 - Hole by Hole'!G14,"="&amp;$G$3))+(COUNTIF('Round 3 - Hole by Hole'!H14,"="&amp;$H$3))+(COUNTIF('Round 3 - Hole by Hole'!I14,"="&amp;$I$3))+(COUNTIF('Round 3 - Hole by Hole'!J14,"="&amp;$J$3))+(COUNTIF('Round 3 - Hole by Hole'!L14,"="&amp;$L$3))+(COUNTIF('Round 3 - Hole by Hole'!M14,"="&amp;$M$3))+(COUNTIF('Round 3 - Hole by Hole'!N14,"="&amp;$N$3))+(COUNTIF('Round 3 - Hole by Hole'!O14,"="&amp;$O$3))+(COUNTIF('Round 3 - Hole by Hole'!P14,"="&amp;$P$3))+(COUNTIF('Round 3 - Hole by Hole'!Q14,"="&amp;$Q$3))+(COUNTIF('Round 3 - Hole by Hole'!R14,"="&amp;$R$3))+(COUNTIF('Round 3 - Hole by Hole'!S14,"="&amp;$S$3))+(COUNTIF('Round 3 - Hole by Hole'!T14,"="&amp;$T$3))</f>
        <v>11</v>
      </c>
      <c r="T17" s="87">
        <f>SUM(COUNTIF('Round 3 - Hole by Hole'!B14,"="&amp;$B$3+1))+(COUNTIF('Round 3 - Hole by Hole'!C14,"="&amp;$C$3+1))+(COUNTIF('Round 3 - Hole by Hole'!D14,"="&amp;$D$3+1))+(COUNTIF('Round 3 - Hole by Hole'!E14,"="&amp;$E$3+1))+(COUNTIF('Round 3 - Hole by Hole'!F14,"="&amp;$F$3+1))+(COUNTIF('Round 3 - Hole by Hole'!G14,"="&amp;$G$3+1))+(COUNTIF('Round 3 - Hole by Hole'!H14,"="&amp;$H$3+1))+(COUNTIF('Round 3 - Hole by Hole'!I14,"="&amp;$I$3+1))+(COUNTIF('Round 3 - Hole by Hole'!J14,"="&amp;$J$3+1))+(COUNTIF('Round 3 - Hole by Hole'!L14,"="&amp;$L$3+1))+(COUNTIF('Round 3 - Hole by Hole'!M14,"="&amp;$M$3+1))+(COUNTIF('Round 3 - Hole by Hole'!N14,"="&amp;$N$3+1))+(COUNTIF('Round 3 - Hole by Hole'!O14,"="&amp;$O$3+1))+(COUNTIF('Round 3 - Hole by Hole'!P14,"="&amp;$P$3+1))+(COUNTIF('Round 3 - Hole by Hole'!Q14,"="&amp;$Q$3+1))+(COUNTIF('Round 3 - Hole by Hole'!R14,"="&amp;$R$3+1))+(COUNTIF('Round 3 - Hole by Hole'!S14,"="&amp;$S$3+1))+(COUNTIF('Round 3 - Hole by Hole'!T14,"="&amp;$T$3+1))</f>
        <v>5</v>
      </c>
      <c r="U17" s="87">
        <f>SUM(COUNTIF('Round 3 - Hole by Hole'!B14,"="&amp;$B$3+2))+(COUNTIF('Round 3 - Hole by Hole'!C14,"="&amp;$C$3+2))+(COUNTIF('Round 3 - Hole by Hole'!D14,"="&amp;$D$3+2))+(COUNTIF('Round 3 - Hole by Hole'!E14,"="&amp;$E$3+2))+(COUNTIF('Round 3 - Hole by Hole'!F14,"="&amp;$F$3+2))+(COUNTIF('Round 3 - Hole by Hole'!G14,"="&amp;$G$3+2))+(COUNTIF('Round 3 - Hole by Hole'!H14,"="&amp;$H$3+2))+(COUNTIF('Round 3 - Hole by Hole'!I14,"="&amp;$I$3+2))+(COUNTIF('Round 3 - Hole by Hole'!J14,"="&amp;$J$3+2))+(COUNTIF('Round 3 - Hole by Hole'!L14,"="&amp;$L$3+2))+(COUNTIF('Round 3 - Hole by Hole'!M14,"="&amp;$M$3+2))+(COUNTIF('Round 3 - Hole by Hole'!N14,"="&amp;$N$3+2))+(COUNTIF('Round 3 - Hole by Hole'!O14,"="&amp;$O$3+2))+(COUNTIF('Round 3 - Hole by Hole'!P14,"="&amp;$P$3+2))+(COUNTIF('Round 3 - Hole by Hole'!Q14,"="&amp;$Q$3+2))+(COUNTIF('Round 3 - Hole by Hole'!R14,"="&amp;$R$3+2))+(COUNTIF('Round 3 - Hole by Hole'!S14,"="&amp;$S$3+2))+(COUNTIF('Round 3 - Hole by Hole'!T14,"="&amp;$T$3+2))</f>
        <v>1</v>
      </c>
      <c r="V17" s="87">
        <f>SUM(COUNTIF('Round 3 - Hole by Hole'!B14,"&gt;"&amp;$B$3+2.1))+(COUNTIF('Round 3 - Hole by Hole'!C14,"&gt;"&amp;$C$3+2.1))+(COUNTIF('Round 3 - Hole by Hole'!D14,"&gt;"&amp;$D$3+2.1))+(COUNTIF('Round 3 - Hole by Hole'!E14,"&gt;"&amp;$E$3+2.1))+(COUNTIF('Round 3 - Hole by Hole'!F14,"&gt;"&amp;$F$3+2.1))+(COUNTIF('Round 3 - Hole by Hole'!G14,"&gt;"&amp;$G$3+2.1))+(COUNTIF('Round 3 - Hole by Hole'!H14,"&gt;"&amp;$H$3+2.1))+(COUNTIF('Round 3 - Hole by Hole'!I14,"&gt;"&amp;$I$3+2.1))+(COUNTIF('Round 3 - Hole by Hole'!J14,"&gt;"&amp;$J$3+2.1))+(COUNTIF('Round 3 - Hole by Hole'!L14,"&gt;"&amp;$L$3+2.1))+(COUNTIF('Round 3 - Hole by Hole'!M14,"&gt;"&amp;$M$3+2.1))+(COUNTIF('Round 3 - Hole by Hole'!N14,"&gt;"&amp;$N$3+2.1))+(COUNTIF('Round 3 - Hole by Hole'!O14,"&gt;"&amp;$O$3+2.1))+(COUNTIF('Round 3 - Hole by Hole'!P14,"&gt;"&amp;$P$3+2.1))+(COUNTIF('Round 3 - Hole by Hole'!Q14,"&gt;"&amp;$Q$3+2.1))+(COUNTIF('Round 3 - Hole by Hole'!R14,"&gt;"&amp;$R$3+2.1))+(COUNTIF('Round 3 - Hole by Hole'!S14,"&gt;"&amp;$S$3+2.1))+(COUNTIF('Round 3 - Hole by Hole'!T14,"&gt;"&amp;$T$3+2.1))</f>
        <v>1</v>
      </c>
      <c r="X17" s="86">
        <f t="shared" si="19"/>
        <v>0</v>
      </c>
      <c r="Y17" s="86">
        <f t="shared" si="20"/>
        <v>0</v>
      </c>
      <c r="Z17" s="86">
        <f t="shared" si="21"/>
        <v>28</v>
      </c>
      <c r="AA17" s="86">
        <f t="shared" si="22"/>
        <v>21</v>
      </c>
      <c r="AB17" s="86">
        <f t="shared" si="23"/>
        <v>3</v>
      </c>
      <c r="AC17" s="86">
        <f t="shared" si="24"/>
        <v>2</v>
      </c>
    </row>
    <row r="18" spans="1:29">
      <c r="A18" s="58" t="str">
        <f>'Players by Team'!G5</f>
        <v>LAUREN NGUYENPHU</v>
      </c>
      <c r="B18" s="85"/>
      <c r="C18" s="110">
        <f>SUM(COUNTIF('Round 1 - Hole by Hole'!B15,"&lt;"&amp;$B$2-1.9))+(COUNTIF('Round 1 - Hole by Hole'!C15,"&lt;"&amp;$C$2-1.9))+(COUNTIF('Round 1 - Hole by Hole'!D15,"&lt;"&amp;$D$2-1.9))+(COUNTIF('Round 1 - Hole by Hole'!E15,"&lt;"&amp;$E$2-1.9))+(COUNTIF('Round 1 - Hole by Hole'!F15,"&lt;"&amp;$F$2-1.9))+(COUNTIF('Round 1 - Hole by Hole'!G15,"&lt;"&amp;$G$2-1.9))+(COUNTIF('Round 1 - Hole by Hole'!H15,"&lt;"&amp;$H$2-1.9))+(COUNTIF('Round 1 - Hole by Hole'!I15,"&lt;"&amp;$I$2-1.9))+(COUNTIF('Round 1 - Hole by Hole'!J15,"&lt;"&amp;$J$2-1.9))+(COUNTIF('Round 1 - Hole by Hole'!L15,"&lt;"&amp;$L$2-1.9))+(COUNTIF('Round 1 - Hole by Hole'!M15,"&lt;"&amp;$M$2-1.9))+(COUNTIF('Round 1 - Hole by Hole'!N15,"&lt;"&amp;$N$2-1.9))+(COUNTIF('Round 1 - Hole by Hole'!O15,"&lt;"&amp;$O$2-1.9))+(COUNTIF('Round 1 - Hole by Hole'!P15,"&lt;"&amp;$P$2-1.9))+(COUNTIF('Round 1 - Hole by Hole'!Q15,"&lt;"&amp;$Q$2-1.9))+(COUNTIF('Round 1 - Hole by Hole'!R15,"&lt;"&amp;$R$2-1.9))+(COUNTIF('Round 1 - Hole by Hole'!S15,"&lt;"&amp;$S$2-1.9))+(COUNTIF('Round 1 - Hole by Hole'!T15,"&lt;"&amp;$T$2-1.9))</f>
        <v>0</v>
      </c>
      <c r="D18" s="110">
        <f>SUM(COUNTIF('Round 1 - Hole by Hole'!B15,"="&amp;$B$2-1))+(COUNTIF('Round 1 - Hole by Hole'!C15,"="&amp;$C$2-1))+(COUNTIF('Round 1 - Hole by Hole'!D15,"="&amp;$D$2-1))+(COUNTIF('Round 1 - Hole by Hole'!E15,"="&amp;$E$2-1))+(COUNTIF('Round 1 - Hole by Hole'!F15,"="&amp;$F$2-1))+(COUNTIF('Round 1 - Hole by Hole'!G15,"="&amp;$G$2-1))+(COUNTIF('Round 1 - Hole by Hole'!H15,"="&amp;$H$2-1))+(COUNTIF('Round 1 - Hole by Hole'!I15,"="&amp;$I$2-1))+(COUNTIF('Round 1 - Hole by Hole'!J15,"="&amp;$J$2-1))+(COUNTIF('Round 1 - Hole by Hole'!L15,"="&amp;$L$2-1))+(COUNTIF('Round 1 - Hole by Hole'!M15,"="&amp;$M$2-1))+(COUNTIF('Round 1 - Hole by Hole'!N15,"="&amp;$N$2-1))+(COUNTIF('Round 1 - Hole by Hole'!O15,"="&amp;$O$2-1))+(COUNTIF('Round 1 - Hole by Hole'!P15,"="&amp;$P$2-1))+(COUNTIF('Round 1 - Hole by Hole'!Q15,"="&amp;$Q$2-1))+(COUNTIF('Round 1 - Hole by Hole'!R15,"="&amp;$R$2-1))+(COUNTIF('Round 1 - Hole by Hole'!S15,"="&amp;$S$2-1))+(COUNTIF('Round 1 - Hole by Hole'!T15,"="&amp;$T$2-1))</f>
        <v>3</v>
      </c>
      <c r="E18" s="110">
        <f>SUM(COUNTIF('Round 1 - Hole by Hole'!B15,"="&amp;$B$2))+(COUNTIF('Round 1 - Hole by Hole'!C15,"="&amp;$C$2))+(COUNTIF('Round 1 - Hole by Hole'!D15,"="&amp;$D$2))+(COUNTIF('Round 1 - Hole by Hole'!E15,"="&amp;$E$2))+(COUNTIF('Round 1 - Hole by Hole'!F15,"="&amp;$F$2))+(COUNTIF('Round 1 - Hole by Hole'!G15,"="&amp;$G$2))+(COUNTIF('Round 1 - Hole by Hole'!H15,"="&amp;$H$2))+(COUNTIF('Round 1 - Hole by Hole'!I15,"="&amp;$I$2))+(COUNTIF('Round 1 - Hole by Hole'!J15,"="&amp;$J$2))+(COUNTIF('Round 1 - Hole by Hole'!L15,"="&amp;$L$2))+(COUNTIF('Round 1 - Hole by Hole'!M15,"="&amp;$M$2))+(COUNTIF('Round 1 - Hole by Hole'!N15,"="&amp;$N$2))+(COUNTIF('Round 1 - Hole by Hole'!O15,"="&amp;$O$2))+(COUNTIF('Round 1 - Hole by Hole'!P15,"="&amp;$P$2))+(COUNTIF('Round 1 - Hole by Hole'!Q15,"="&amp;$Q$2))+(COUNTIF('Round 1 - Hole by Hole'!R15,"="&amp;$R$2))+(COUNTIF('Round 1 - Hole by Hole'!S15,"="&amp;$S$2))+(COUNTIF('Round 1 - Hole by Hole'!T15,"="&amp;$T$2))</f>
        <v>8</v>
      </c>
      <c r="F18" s="110">
        <f>SUM(COUNTIF('Round 1 - Hole by Hole'!B15,"="&amp;$B$2+1))+(COUNTIF('Round 1 - Hole by Hole'!C15,"="&amp;$C$2+1))+(COUNTIF('Round 1 - Hole by Hole'!D15,"="&amp;$D$2+1))+(COUNTIF('Round 1 - Hole by Hole'!E15,"="&amp;$E$2+1))+(COUNTIF('Round 1 - Hole by Hole'!F15,"="&amp;$F$2+1))+(COUNTIF('Round 1 - Hole by Hole'!G15,"="&amp;$G$2+1))+(COUNTIF('Round 1 - Hole by Hole'!H15,"="&amp;$H$2+1))+(COUNTIF('Round 1 - Hole by Hole'!I15,"="&amp;$I$2+1))+(COUNTIF('Round 1 - Hole by Hole'!J15,"="&amp;$J$2+1))+(COUNTIF('Round 1 - Hole by Hole'!L15,"="&amp;$L$2+1))+(COUNTIF('Round 1 - Hole by Hole'!M15,"="&amp;$M$2+1))+(COUNTIF('Round 1 - Hole by Hole'!N15,"="&amp;$N$2+1))+(COUNTIF('Round 1 - Hole by Hole'!O15,"="&amp;$O$2+1))+(COUNTIF('Round 1 - Hole by Hole'!P15,"="&amp;$P$2+1))+(COUNTIF('Round 1 - Hole by Hole'!Q15,"="&amp;$Q$2+1))+(COUNTIF('Round 1 - Hole by Hole'!R15,"="&amp;$R$2+1))+(COUNTIF('Round 1 - Hole by Hole'!S15,"="&amp;$S$2+1))+(COUNTIF('Round 1 - Hole by Hole'!T15,"="&amp;$T$2+1))</f>
        <v>6</v>
      </c>
      <c r="G18" s="110">
        <f>SUM(COUNTIF('Round 1 - Hole by Hole'!B15,"="&amp;$B$2+2))+(COUNTIF('Round 1 - Hole by Hole'!C15,"="&amp;$C$2+2))+(COUNTIF('Round 1 - Hole by Hole'!D15,"="&amp;$D$2+2))+(COUNTIF('Round 1 - Hole by Hole'!E15,"="&amp;$E$2+2))+(COUNTIF('Round 1 - Hole by Hole'!F15,"="&amp;$F$2+2))+(COUNTIF('Round 1 - Hole by Hole'!G15,"="&amp;$G$2+2))+(COUNTIF('Round 1 - Hole by Hole'!H15,"="&amp;$H$2+2))+(COUNTIF('Round 1 - Hole by Hole'!I15,"="&amp;$I$2+2))+(COUNTIF('Round 1 - Hole by Hole'!J15,"="&amp;$J$2+2))+(COUNTIF('Round 1 - Hole by Hole'!L15,"="&amp;$L$2+2))+(COUNTIF('Round 1 - Hole by Hole'!M15,"="&amp;$M$2+2))+(COUNTIF('Round 1 - Hole by Hole'!N15,"="&amp;$N$2+2))+(COUNTIF('Round 1 - Hole by Hole'!O15,"="&amp;$O$2+2))+(COUNTIF('Round 1 - Hole by Hole'!P15,"="&amp;$P$2+2))+(COUNTIF('Round 1 - Hole by Hole'!Q15,"="&amp;$Q$2+2))+(COUNTIF('Round 1 - Hole by Hole'!R15,"="&amp;$R$2+2))+(COUNTIF('Round 1 - Hole by Hole'!S15,"="&amp;$S$2+2))+(COUNTIF('Round 1 - Hole by Hole'!T15,"="&amp;$T$2+2))</f>
        <v>1</v>
      </c>
      <c r="H18" s="110">
        <f>SUM(COUNTIF('Round 1 - Hole by Hole'!B15,"&gt;"&amp;$B$2+2.1))+(COUNTIF('Round 1 - Hole by Hole'!C15,"&gt;"&amp;$C$2+2.1))+(COUNTIF('Round 1 - Hole by Hole'!D15,"&gt;"&amp;$D$2+2.1))+(COUNTIF('Round 1 - Hole by Hole'!E15,"&gt;"&amp;$E$2+2.1))+(COUNTIF('Round 1 - Hole by Hole'!F15,"&gt;"&amp;$F$2+2.1))+(COUNTIF('Round 1 - Hole by Hole'!G15,"&gt;"&amp;$G$2+2.1))+(COUNTIF('Round 1 - Hole by Hole'!H15,"&gt;"&amp;$H$2+2.1))+(COUNTIF('Round 1 - Hole by Hole'!I15,"&gt;"&amp;$I$2+2.1))+(COUNTIF('Round 1 - Hole by Hole'!J15,"&gt;"&amp;$J$2+2.1))+(COUNTIF('Round 1 - Hole by Hole'!L15,"&gt;"&amp;$L$2+2.1))+(COUNTIF('Round 1 - Hole by Hole'!M15,"&gt;"&amp;$M$2+2.1))+(COUNTIF('Round 1 - Hole by Hole'!N15,"&gt;"&amp;$N$2+2.1))+(COUNTIF('Round 1 - Hole by Hole'!O15,"&gt;"&amp;$O$2+2.1))+(COUNTIF('Round 1 - Hole by Hole'!P15,"&gt;"&amp;$P$2+2.1))+(COUNTIF('Round 1 - Hole by Hole'!Q15,"&gt;"&amp;$Q$2+2.1))+(COUNTIF('Round 1 - Hole by Hole'!R15,"&gt;"&amp;$R$2+2.1))+(COUNTIF('Round 1 - Hole by Hole'!S15,"&gt;"&amp;$S$2+2.1))+(COUNTIF('Round 1 - Hole by Hole'!T15,"&gt;"&amp;$T$2+2.1))</f>
        <v>0</v>
      </c>
      <c r="J18" s="110">
        <f>SUM(COUNTIF('Round 2 - Hole by Hole'!B15,"&lt;"&amp;$B$2-1.9))+(COUNTIF('Round 2 - Hole by Hole'!C15,"&lt;"&amp;$C$2-1.9))+(COUNTIF('Round 2 - Hole by Hole'!D15,"&lt;"&amp;$D$2-1.9))+(COUNTIF('Round 2 - Hole by Hole'!E15,"&lt;"&amp;$E$2-1.9))+(COUNTIF('Round 2 - Hole by Hole'!F15,"&lt;"&amp;$F$2-1.9))+(COUNTIF('Round 2 - Hole by Hole'!G15,"&lt;"&amp;$G$2-1.9))+(COUNTIF('Round 2 - Hole by Hole'!H15,"&lt;"&amp;$H$2-1.9))+(COUNTIF('Round 2 - Hole by Hole'!I15,"&lt;"&amp;$I$2-1.9))+(COUNTIF('Round 2 - Hole by Hole'!J15,"&lt;"&amp;$J$2-1.9))+(COUNTIF('Round 2 - Hole by Hole'!L15,"&lt;"&amp;$L$2-1.9))+(COUNTIF('Round 2 - Hole by Hole'!M15,"&lt;"&amp;$M$2-1.9))+(COUNTIF('Round 2 - Hole by Hole'!N15,"&lt;"&amp;$N$2-1.9))+(COUNTIF('Round 2 - Hole by Hole'!O15,"&lt;"&amp;$O$2-1.9))+(COUNTIF('Round 2 - Hole by Hole'!P15,"&lt;"&amp;$P$2-1.9))+(COUNTIF('Round 2 - Hole by Hole'!Q15,"&lt;"&amp;$Q$2-1.9))+(COUNTIF('Round 2 - Hole by Hole'!R15,"&lt;"&amp;$R$2-1.9))+(COUNTIF('Round 2 - Hole by Hole'!S15,"&lt;"&amp;$S$2-1.9))+(COUNTIF('Round 2 - Hole by Hole'!T15,"&lt;"&amp;$T$2-1.9))</f>
        <v>0</v>
      </c>
      <c r="K18" s="110">
        <f>SUM(COUNTIF('Round 2 - Hole by Hole'!B15,"="&amp;$B$2-1))+(COUNTIF('Round 2 - Hole by Hole'!C15,"="&amp;$C$2-1))+(COUNTIF('Round 2 - Hole by Hole'!D15,"="&amp;$D$2-1))+(COUNTIF('Round 2 - Hole by Hole'!E15,"="&amp;$E$2-1))+(COUNTIF('Round 2 - Hole by Hole'!F15,"="&amp;$F$2-1))+(COUNTIF('Round 2 - Hole by Hole'!G15,"="&amp;$G$2-1))+(COUNTIF('Round 2 - Hole by Hole'!H15,"="&amp;$H$2-1))+(COUNTIF('Round 2 - Hole by Hole'!I15,"="&amp;$I$2-1))+(COUNTIF('Round 2 - Hole by Hole'!J15,"="&amp;$J$2-1))+(COUNTIF('Round 2 - Hole by Hole'!L15,"="&amp;$L$2-1))+(COUNTIF('Round 2 - Hole by Hole'!M15,"="&amp;$M$2-1))+(COUNTIF('Round 2 - Hole by Hole'!N15,"="&amp;$N$2-1))+(COUNTIF('Round 2 - Hole by Hole'!O15,"="&amp;$O$2-1))+(COUNTIF('Round 2 - Hole by Hole'!P15,"="&amp;$P$2-1))+(COUNTIF('Round 2 - Hole by Hole'!Q15,"="&amp;$Q$2-1))+(COUNTIF('Round 2 - Hole by Hole'!R15,"="&amp;$R$2-1))+(COUNTIF('Round 2 - Hole by Hole'!S15,"="&amp;$S$2-1))+(COUNTIF('Round 2 - Hole by Hole'!T15,"="&amp;$T$2-1))</f>
        <v>2</v>
      </c>
      <c r="L18" s="110">
        <f>SUM(COUNTIF('Round 2 - Hole by Hole'!B15,"="&amp;$B$2))+(COUNTIF('Round 2 - Hole by Hole'!C15,"="&amp;$C$2))+(COUNTIF('Round 2 - Hole by Hole'!D15,"="&amp;$D$2))+(COUNTIF('Round 2 - Hole by Hole'!E15,"="&amp;$E$2))+(COUNTIF('Round 2 - Hole by Hole'!F15,"="&amp;$F$2))+(COUNTIF('Round 2 - Hole by Hole'!G15,"="&amp;$G$2))+(COUNTIF('Round 2 - Hole by Hole'!H15,"="&amp;$H$2))+(COUNTIF('Round 2 - Hole by Hole'!I15,"="&amp;$I$2))+(COUNTIF('Round 2 - Hole by Hole'!J15,"="&amp;$J$2))+(COUNTIF('Round 2 - Hole by Hole'!L15,"="&amp;$L$2))+(COUNTIF('Round 2 - Hole by Hole'!M15,"="&amp;$M$2))+(COUNTIF('Round 2 - Hole by Hole'!N15,"="&amp;$N$2))+(COUNTIF('Round 2 - Hole by Hole'!O15,"="&amp;$O$2))+(COUNTIF('Round 2 - Hole by Hole'!P15,"="&amp;$P$2))+(COUNTIF('Round 2 - Hole by Hole'!Q15,"="&amp;$Q$2))+(COUNTIF('Round 2 - Hole by Hole'!R15,"="&amp;$R$2))+(COUNTIF('Round 2 - Hole by Hole'!S15,"="&amp;$S$2))+(COUNTIF('Round 2 - Hole by Hole'!T15,"="&amp;$T$2))</f>
        <v>10</v>
      </c>
      <c r="M18" s="110">
        <f>SUM(COUNTIF('Round 2 - Hole by Hole'!B15,"="&amp;$B$2+1))+(COUNTIF('Round 2 - Hole by Hole'!C15,"="&amp;$C$2+1))+(COUNTIF('Round 2 - Hole by Hole'!D15,"="&amp;$D$2+1))+(COUNTIF('Round 2 - Hole by Hole'!E15,"="&amp;$E$2+1))+(COUNTIF('Round 2 - Hole by Hole'!F15,"="&amp;$F$2+1))+(COUNTIF('Round 2 - Hole by Hole'!G15,"="&amp;$G$2+1))+(COUNTIF('Round 2 - Hole by Hole'!H15,"="&amp;$H$2+1))+(COUNTIF('Round 2 - Hole by Hole'!I15,"="&amp;$I$2+1))+(COUNTIF('Round 2 - Hole by Hole'!J15,"="&amp;$J$2+1))+(COUNTIF('Round 2 - Hole by Hole'!L15,"="&amp;$L$2+1))+(COUNTIF('Round 2 - Hole by Hole'!M15,"="&amp;$M$2+1))+(COUNTIF('Round 2 - Hole by Hole'!N15,"="&amp;$N$2+1))+(COUNTIF('Round 2 - Hole by Hole'!O15,"="&amp;$O$2+1))+(COUNTIF('Round 2 - Hole by Hole'!P15,"="&amp;$P$2+1))+(COUNTIF('Round 2 - Hole by Hole'!Q15,"="&amp;$Q$2+1))+(COUNTIF('Round 2 - Hole by Hole'!R15,"="&amp;$R$2+1))+(COUNTIF('Round 2 - Hole by Hole'!S15,"="&amp;$S$2+1))+(COUNTIF('Round 2 - Hole by Hole'!T15,"="&amp;$T$2+1))</f>
        <v>6</v>
      </c>
      <c r="N18" s="110">
        <f>SUM(COUNTIF('Round 2 - Hole by Hole'!B15,"="&amp;$B$2+2))+(COUNTIF('Round 2 - Hole by Hole'!C15,"="&amp;$C$2+2))+(COUNTIF('Round 2 - Hole by Hole'!D15,"="&amp;$D$2+2))+(COUNTIF('Round 2 - Hole by Hole'!E15,"="&amp;$E$2+2))+(COUNTIF('Round 2 - Hole by Hole'!F15,"="&amp;$F$2+2))+(COUNTIF('Round 2 - Hole by Hole'!G15,"="&amp;$G$2+2))+(COUNTIF('Round 2 - Hole by Hole'!H15,"="&amp;$H$2+2))+(COUNTIF('Round 2 - Hole by Hole'!I15,"="&amp;$I$2+2))+(COUNTIF('Round 2 - Hole by Hole'!J15,"="&amp;$J$2+2))+(COUNTIF('Round 2 - Hole by Hole'!L15,"="&amp;$L$2+2))+(COUNTIF('Round 2 - Hole by Hole'!M15,"="&amp;$M$2+2))+(COUNTIF('Round 2 - Hole by Hole'!N15,"="&amp;$N$2+2))+(COUNTIF('Round 2 - Hole by Hole'!O15,"="&amp;$O$2+2))+(COUNTIF('Round 2 - Hole by Hole'!P15,"="&amp;$P$2+2))+(COUNTIF('Round 2 - Hole by Hole'!Q15,"="&amp;$Q$2+2))+(COUNTIF('Round 2 - Hole by Hole'!R15,"="&amp;$R$2+2))+(COUNTIF('Round 2 - Hole by Hole'!S15,"="&amp;$S$2+2))+(COUNTIF('Round 2 - Hole by Hole'!T15,"="&amp;$T$2+2))</f>
        <v>0</v>
      </c>
      <c r="O18" s="110">
        <f>SUM(COUNTIF('Round 2 - Hole by Hole'!B15,"&gt;"&amp;$B$2+2.1))+(COUNTIF('Round 2 - Hole by Hole'!C15,"&gt;"&amp;$C$2+2.1))+(COUNTIF('Round 2 - Hole by Hole'!D15,"&gt;"&amp;$D$2+2.1))+(COUNTIF('Round 2 - Hole by Hole'!E15,"&gt;"&amp;$E$2+2.1))+(COUNTIF('Round 2 - Hole by Hole'!F15,"&gt;"&amp;$F$2+2.1))+(COUNTIF('Round 2 - Hole by Hole'!G15,"&gt;"&amp;$G$2+2.1))+(COUNTIF('Round 2 - Hole by Hole'!H15,"&gt;"&amp;$H$2+2.1))+(COUNTIF('Round 2 - Hole by Hole'!I15,"&gt;"&amp;$I$2+2.1))+(COUNTIF('Round 2 - Hole by Hole'!J15,"&gt;"&amp;$J$2+2.1))+(COUNTIF('Round 2 - Hole by Hole'!L15,"&gt;"&amp;$L$2+2.1))+(COUNTIF('Round 2 - Hole by Hole'!M15,"&gt;"&amp;$M$2+2.1))+(COUNTIF('Round 2 - Hole by Hole'!N15,"&gt;"&amp;$N$2+2.1))+(COUNTIF('Round 2 - Hole by Hole'!O15,"&gt;"&amp;$O$2+2.1))+(COUNTIF('Round 2 - Hole by Hole'!P15,"&gt;"&amp;$P$2+2.1))+(COUNTIF('Round 2 - Hole by Hole'!Q15,"&gt;"&amp;$Q$2+2.1))+(COUNTIF('Round 2 - Hole by Hole'!R15,"&gt;"&amp;$R$2+2.1))+(COUNTIF('Round 2 - Hole by Hole'!S15,"&gt;"&amp;$S$2+2.1))+(COUNTIF('Round 2 - Hole by Hole'!T15,"&gt;"&amp;$T$2+2.1))</f>
        <v>0</v>
      </c>
      <c r="Q18" s="110">
        <f>SUM(COUNTIF('Round 3 - Hole by Hole'!B15,"&lt;"&amp;$B$3-1.9))+(COUNTIF('Round 3 - Hole by Hole'!C15,"&lt;"&amp;$C$3-1.9))+(COUNTIF('Round 3 - Hole by Hole'!D15,"&lt;"&amp;$D$3-1.9))+(COUNTIF('Round 3 - Hole by Hole'!E15,"&lt;"&amp;$E$3-1.9))+(COUNTIF('Round 3 - Hole by Hole'!F15,"&lt;"&amp;$F$3-1.9))+(COUNTIF('Round 3 - Hole by Hole'!G15,"&lt;"&amp;$G$3-1.9))+(COUNTIF('Round 3 - Hole by Hole'!H15,"&lt;"&amp;$H$3-1.9))+(COUNTIF('Round 3 - Hole by Hole'!I15,"&lt;"&amp;$I$3-1.9))+(COUNTIF('Round 3 - Hole by Hole'!J15,"&lt;"&amp;$J$3-1.9))+(COUNTIF('Round 3 - Hole by Hole'!L15,"&lt;"&amp;$L$3-1.9))+(COUNTIF('Round 3 - Hole by Hole'!M15,"&lt;"&amp;$M$3-1.9))+(COUNTIF('Round 3 - Hole by Hole'!N15,"&lt;"&amp;$N$3-1.9))+(COUNTIF('Round 3 - Hole by Hole'!O15,"&lt;"&amp;$O$3-1.9))+(COUNTIF('Round 3 - Hole by Hole'!P15,"&lt;"&amp;$P$3-1.9))+(COUNTIF('Round 3 - Hole by Hole'!Q15,"&lt;"&amp;$Q$3-1.9))+(COUNTIF('Round 3 - Hole by Hole'!R15,"&lt;"&amp;$R$3-1.9))+(COUNTIF('Round 3 - Hole by Hole'!S15,"&lt;"&amp;$S$3-1.9))+(COUNTIF('Round 3 - Hole by Hole'!T15,"&lt;"&amp;$T$3-1.9))</f>
        <v>0</v>
      </c>
      <c r="R18" s="110">
        <f>SUM(COUNTIF('Round 3 - Hole by Hole'!B15,"="&amp;$B$3-1))+(COUNTIF('Round 3 - Hole by Hole'!C15,"="&amp;$C$3-1))+(COUNTIF('Round 3 - Hole by Hole'!D15,"="&amp;$D$3-1))+(COUNTIF('Round 3 - Hole by Hole'!E15,"="&amp;$E$3-1))+(COUNTIF('Round 3 - Hole by Hole'!F15,"="&amp;$F$3-1))+(COUNTIF('Round 3 - Hole by Hole'!G15,"="&amp;$G$3-1))+(COUNTIF('Round 3 - Hole by Hole'!H15,"="&amp;$H$3-1))+(COUNTIF('Round 3 - Hole by Hole'!I15,"="&amp;$I$3-1))+(COUNTIF('Round 3 - Hole by Hole'!J15,"="&amp;$J$3-1))+(COUNTIF('Round 3 - Hole by Hole'!L15,"="&amp;$L$3-1))+(COUNTIF('Round 3 - Hole by Hole'!M15,"="&amp;$M$3-1))+(COUNTIF('Round 3 - Hole by Hole'!N15,"="&amp;$N$3-1))+(COUNTIF('Round 3 - Hole by Hole'!O15,"="&amp;$O$3-1))+(COUNTIF('Round 3 - Hole by Hole'!P15,"="&amp;$P$3-1))+(COUNTIF('Round 3 - Hole by Hole'!Q15,"="&amp;$Q$3-1))+(COUNTIF('Round 3 - Hole by Hole'!R15,"="&amp;$R$3-1))+(COUNTIF('Round 3 - Hole by Hole'!S15,"="&amp;$S$3-1))+(COUNTIF('Round 3 - Hole by Hole'!T15,"="&amp;$T$3-1))</f>
        <v>0</v>
      </c>
      <c r="S18" s="110">
        <f>SUM(COUNTIF('Round 3 - Hole by Hole'!B15,"="&amp;$B$3))+(COUNTIF('Round 3 - Hole by Hole'!C15,"="&amp;$C$3))+(COUNTIF('Round 3 - Hole by Hole'!D15,"="&amp;$D$3))+(COUNTIF('Round 3 - Hole by Hole'!E15,"="&amp;$E$3))+(COUNTIF('Round 3 - Hole by Hole'!F15,"="&amp;$F$3))+(COUNTIF('Round 3 - Hole by Hole'!G15,"="&amp;$G$3))+(COUNTIF('Round 3 - Hole by Hole'!H15,"="&amp;$H$3))+(COUNTIF('Round 3 - Hole by Hole'!I15,"="&amp;$I$3))+(COUNTIF('Round 3 - Hole by Hole'!J15,"="&amp;$J$3))+(COUNTIF('Round 3 - Hole by Hole'!L15,"="&amp;$L$3))+(COUNTIF('Round 3 - Hole by Hole'!M15,"="&amp;$M$3))+(COUNTIF('Round 3 - Hole by Hole'!N15,"="&amp;$N$3))+(COUNTIF('Round 3 - Hole by Hole'!O15,"="&amp;$O$3))+(COUNTIF('Round 3 - Hole by Hole'!P15,"="&amp;$P$3))+(COUNTIF('Round 3 - Hole by Hole'!Q15,"="&amp;$Q$3))+(COUNTIF('Round 3 - Hole by Hole'!R15,"="&amp;$R$3))+(COUNTIF('Round 3 - Hole by Hole'!S15,"="&amp;$S$3))+(COUNTIF('Round 3 - Hole by Hole'!T15,"="&amp;$T$3))</f>
        <v>10</v>
      </c>
      <c r="T18" s="110">
        <f>SUM(COUNTIF('Round 3 - Hole by Hole'!B15,"="&amp;$B$3+1))+(COUNTIF('Round 3 - Hole by Hole'!C15,"="&amp;$C$3+1))+(COUNTIF('Round 3 - Hole by Hole'!D15,"="&amp;$D$3+1))+(COUNTIF('Round 3 - Hole by Hole'!E15,"="&amp;$E$3+1))+(COUNTIF('Round 3 - Hole by Hole'!F15,"="&amp;$F$3+1))+(COUNTIF('Round 3 - Hole by Hole'!G15,"="&amp;$G$3+1))+(COUNTIF('Round 3 - Hole by Hole'!H15,"="&amp;$H$3+1))+(COUNTIF('Round 3 - Hole by Hole'!I15,"="&amp;$I$3+1))+(COUNTIF('Round 3 - Hole by Hole'!J15,"="&amp;$J$3+1))+(COUNTIF('Round 3 - Hole by Hole'!L15,"="&amp;$L$3+1))+(COUNTIF('Round 3 - Hole by Hole'!M15,"="&amp;$M$3+1))+(COUNTIF('Round 3 - Hole by Hole'!N15,"="&amp;$N$3+1))+(COUNTIF('Round 3 - Hole by Hole'!O15,"="&amp;$O$3+1))+(COUNTIF('Round 3 - Hole by Hole'!P15,"="&amp;$P$3+1))+(COUNTIF('Round 3 - Hole by Hole'!Q15,"="&amp;$Q$3+1))+(COUNTIF('Round 3 - Hole by Hole'!R15,"="&amp;$R$3+1))+(COUNTIF('Round 3 - Hole by Hole'!S15,"="&amp;$S$3+1))+(COUNTIF('Round 3 - Hole by Hole'!T15,"="&amp;$T$3+1))</f>
        <v>8</v>
      </c>
      <c r="U18" s="110">
        <f>SUM(COUNTIF('Round 3 - Hole by Hole'!B15,"="&amp;$B$3+2))+(COUNTIF('Round 3 - Hole by Hole'!C15,"="&amp;$C$3+2))+(COUNTIF('Round 3 - Hole by Hole'!D15,"="&amp;$D$3+2))+(COUNTIF('Round 3 - Hole by Hole'!E15,"="&amp;$E$3+2))+(COUNTIF('Round 3 - Hole by Hole'!F15,"="&amp;$F$3+2))+(COUNTIF('Round 3 - Hole by Hole'!G15,"="&amp;$G$3+2))+(COUNTIF('Round 3 - Hole by Hole'!H15,"="&amp;$H$3+2))+(COUNTIF('Round 3 - Hole by Hole'!I15,"="&amp;$I$3+2))+(COUNTIF('Round 3 - Hole by Hole'!J15,"="&amp;$J$3+2))+(COUNTIF('Round 3 - Hole by Hole'!L15,"="&amp;$L$3+2))+(COUNTIF('Round 3 - Hole by Hole'!M15,"="&amp;$M$3+2))+(COUNTIF('Round 3 - Hole by Hole'!N15,"="&amp;$N$3+2))+(COUNTIF('Round 3 - Hole by Hole'!O15,"="&amp;$O$3+2))+(COUNTIF('Round 3 - Hole by Hole'!P15,"="&amp;$P$3+2))+(COUNTIF('Round 3 - Hole by Hole'!Q15,"="&amp;$Q$3+2))+(COUNTIF('Round 3 - Hole by Hole'!R15,"="&amp;$R$3+2))+(COUNTIF('Round 3 - Hole by Hole'!S15,"="&amp;$S$3+2))+(COUNTIF('Round 3 - Hole by Hole'!T15,"="&amp;$T$3+2))</f>
        <v>0</v>
      </c>
      <c r="V18" s="110">
        <f>SUM(COUNTIF('Round 3 - Hole by Hole'!B15,"&gt;"&amp;$B$3+2.1))+(COUNTIF('Round 3 - Hole by Hole'!C15,"&gt;"&amp;$C$3+2.1))+(COUNTIF('Round 3 - Hole by Hole'!D15,"&gt;"&amp;$D$3+2.1))+(COUNTIF('Round 3 - Hole by Hole'!E15,"&gt;"&amp;$E$3+2.1))+(COUNTIF('Round 3 - Hole by Hole'!F15,"&gt;"&amp;$F$3+2.1))+(COUNTIF('Round 3 - Hole by Hole'!G15,"&gt;"&amp;$G$3+2.1))+(COUNTIF('Round 3 - Hole by Hole'!H15,"&gt;"&amp;$H$3+2.1))+(COUNTIF('Round 3 - Hole by Hole'!I15,"&gt;"&amp;$I$3+2.1))+(COUNTIF('Round 3 - Hole by Hole'!J15,"&gt;"&amp;$J$3+2.1))+(COUNTIF('Round 3 - Hole by Hole'!L15,"&gt;"&amp;$L$3+2.1))+(COUNTIF('Round 3 - Hole by Hole'!M15,"&gt;"&amp;$M$3+2.1))+(COUNTIF('Round 3 - Hole by Hole'!N15,"&gt;"&amp;$N$3+2.1))+(COUNTIF('Round 3 - Hole by Hole'!O15,"&gt;"&amp;$O$3+2.1))+(COUNTIF('Round 3 - Hole by Hole'!P15,"&gt;"&amp;$P$3+2.1))+(COUNTIF('Round 3 - Hole by Hole'!Q15,"&gt;"&amp;$Q$3+2.1))+(COUNTIF('Round 3 - Hole by Hole'!R15,"&gt;"&amp;$R$3+2.1))+(COUNTIF('Round 3 - Hole by Hole'!S15,"&gt;"&amp;$S$3+2.1))+(COUNTIF('Round 3 - Hole by Hole'!T15,"&gt;"&amp;$T$3+2.1))</f>
        <v>0</v>
      </c>
      <c r="X18" s="110">
        <f t="shared" si="19"/>
        <v>0</v>
      </c>
      <c r="Y18" s="110">
        <f t="shared" si="20"/>
        <v>5</v>
      </c>
      <c r="Z18" s="110">
        <f t="shared" si="21"/>
        <v>28</v>
      </c>
      <c r="AA18" s="110">
        <f t="shared" si="22"/>
        <v>20</v>
      </c>
      <c r="AB18" s="110">
        <f t="shared" si="23"/>
        <v>1</v>
      </c>
      <c r="AC18" s="110">
        <f t="shared" si="24"/>
        <v>0</v>
      </c>
    </row>
    <row r="19" spans="1:29">
      <c r="A19" s="58" t="str">
        <f>'Players by Team'!G6</f>
        <v>MADDY GOMEZ</v>
      </c>
      <c r="B19" s="85"/>
      <c r="C19" s="86">
        <f>SUM(COUNTIF('Round 1 - Hole by Hole'!B16,"&lt;"&amp;$B$2-1.9))+(COUNTIF('Round 1 - Hole by Hole'!C16,"&lt;"&amp;$C$2-1.9))+(COUNTIF('Round 1 - Hole by Hole'!D16,"&lt;"&amp;$D$2-1.9))+(COUNTIF('Round 1 - Hole by Hole'!E16,"&lt;"&amp;$E$2-1.9))+(COUNTIF('Round 1 - Hole by Hole'!F16,"&lt;"&amp;$F$2-1.9))+(COUNTIF('Round 1 - Hole by Hole'!G16,"&lt;"&amp;$G$2-1.9))+(COUNTIF('Round 1 - Hole by Hole'!H16,"&lt;"&amp;$H$2-1.9))+(COUNTIF('Round 1 - Hole by Hole'!I16,"&lt;"&amp;$I$2-1.9))+(COUNTIF('Round 1 - Hole by Hole'!J16,"&lt;"&amp;$J$2-1.9))+(COUNTIF('Round 1 - Hole by Hole'!L16,"&lt;"&amp;$L$2-1.9))+(COUNTIF('Round 1 - Hole by Hole'!M16,"&lt;"&amp;$M$2-1.9))+(COUNTIF('Round 1 - Hole by Hole'!N16,"&lt;"&amp;$N$2-1.9))+(COUNTIF('Round 1 - Hole by Hole'!O16,"&lt;"&amp;$O$2-1.9))+(COUNTIF('Round 1 - Hole by Hole'!P16,"&lt;"&amp;$P$2-1.9))+(COUNTIF('Round 1 - Hole by Hole'!Q16,"&lt;"&amp;$Q$2-1.9))+(COUNTIF('Round 1 - Hole by Hole'!R16,"&lt;"&amp;$R$2-1.9))+(COUNTIF('Round 1 - Hole by Hole'!S16,"&lt;"&amp;$S$2-1.9))+(COUNTIF('Round 1 - Hole by Hole'!T16,"&lt;"&amp;$T$2-1.9))</f>
        <v>0</v>
      </c>
      <c r="D19" s="87">
        <f>SUM(COUNTIF('Round 1 - Hole by Hole'!B16,"="&amp;$B$2-1))+(COUNTIF('Round 1 - Hole by Hole'!C16,"="&amp;$C$2-1))+(COUNTIF('Round 1 - Hole by Hole'!D16,"="&amp;$D$2-1))+(COUNTIF('Round 1 - Hole by Hole'!E16,"="&amp;$E$2-1))+(COUNTIF('Round 1 - Hole by Hole'!F16,"="&amp;$F$2-1))+(COUNTIF('Round 1 - Hole by Hole'!G16,"="&amp;$G$2-1))+(COUNTIF('Round 1 - Hole by Hole'!H16,"="&amp;$H$2-1))+(COUNTIF('Round 1 - Hole by Hole'!I16,"="&amp;$I$2-1))+(COUNTIF('Round 1 - Hole by Hole'!J16,"="&amp;$J$2-1))+(COUNTIF('Round 1 - Hole by Hole'!L16,"="&amp;$L$2-1))+(COUNTIF('Round 1 - Hole by Hole'!M16,"="&amp;$M$2-1))+(COUNTIF('Round 1 - Hole by Hole'!N16,"="&amp;$N$2-1))+(COUNTIF('Round 1 - Hole by Hole'!O16,"="&amp;$O$2-1))+(COUNTIF('Round 1 - Hole by Hole'!P16,"="&amp;$P$2-1))+(COUNTIF('Round 1 - Hole by Hole'!Q16,"="&amp;$Q$2-1))+(COUNTIF('Round 1 - Hole by Hole'!R16,"="&amp;$R$2-1))+(COUNTIF('Round 1 - Hole by Hole'!S16,"="&amp;$S$2-1))+(COUNTIF('Round 1 - Hole by Hole'!T16,"="&amp;$T$2-1))</f>
        <v>0</v>
      </c>
      <c r="E19" s="87">
        <f>SUM(COUNTIF('Round 1 - Hole by Hole'!B16,"="&amp;$B$2))+(COUNTIF('Round 1 - Hole by Hole'!C16,"="&amp;$C$2))+(COUNTIF('Round 1 - Hole by Hole'!D16,"="&amp;$D$2))+(COUNTIF('Round 1 - Hole by Hole'!E16,"="&amp;$E$2))+(COUNTIF('Round 1 - Hole by Hole'!F16,"="&amp;$F$2))+(COUNTIF('Round 1 - Hole by Hole'!G16,"="&amp;$G$2))+(COUNTIF('Round 1 - Hole by Hole'!H16,"="&amp;$H$2))+(COUNTIF('Round 1 - Hole by Hole'!I16,"="&amp;$I$2))+(COUNTIF('Round 1 - Hole by Hole'!J16,"="&amp;$J$2))+(COUNTIF('Round 1 - Hole by Hole'!L16,"="&amp;$L$2))+(COUNTIF('Round 1 - Hole by Hole'!M16,"="&amp;$M$2))+(COUNTIF('Round 1 - Hole by Hole'!N16,"="&amp;$N$2))+(COUNTIF('Round 1 - Hole by Hole'!O16,"="&amp;$O$2))+(COUNTIF('Round 1 - Hole by Hole'!P16,"="&amp;$P$2))+(COUNTIF('Round 1 - Hole by Hole'!Q16,"="&amp;$Q$2))+(COUNTIF('Round 1 - Hole by Hole'!R16,"="&amp;$R$2))+(COUNTIF('Round 1 - Hole by Hole'!S16,"="&amp;$S$2))+(COUNTIF('Round 1 - Hole by Hole'!T16,"="&amp;$T$2))</f>
        <v>6</v>
      </c>
      <c r="F19" s="87">
        <f>SUM(COUNTIF('Round 1 - Hole by Hole'!B16,"="&amp;$B$2+1))+(COUNTIF('Round 1 - Hole by Hole'!C16,"="&amp;$C$2+1))+(COUNTIF('Round 1 - Hole by Hole'!D16,"="&amp;$D$2+1))+(COUNTIF('Round 1 - Hole by Hole'!E16,"="&amp;$E$2+1))+(COUNTIF('Round 1 - Hole by Hole'!F16,"="&amp;$F$2+1))+(COUNTIF('Round 1 - Hole by Hole'!G16,"="&amp;$G$2+1))+(COUNTIF('Round 1 - Hole by Hole'!H16,"="&amp;$H$2+1))+(COUNTIF('Round 1 - Hole by Hole'!I16,"="&amp;$I$2+1))+(COUNTIF('Round 1 - Hole by Hole'!J16,"="&amp;$J$2+1))+(COUNTIF('Round 1 - Hole by Hole'!L16,"="&amp;$L$2+1))+(COUNTIF('Round 1 - Hole by Hole'!M16,"="&amp;$M$2+1))+(COUNTIF('Round 1 - Hole by Hole'!N16,"="&amp;$N$2+1))+(COUNTIF('Round 1 - Hole by Hole'!O16,"="&amp;$O$2+1))+(COUNTIF('Round 1 - Hole by Hole'!P16,"="&amp;$P$2+1))+(COUNTIF('Round 1 - Hole by Hole'!Q16,"="&amp;$Q$2+1))+(COUNTIF('Round 1 - Hole by Hole'!R16,"="&amp;$R$2+1))+(COUNTIF('Round 1 - Hole by Hole'!S16,"="&amp;$S$2+1))+(COUNTIF('Round 1 - Hole by Hole'!T16,"="&amp;$T$2+1))</f>
        <v>7</v>
      </c>
      <c r="G19" s="87">
        <f>SUM(COUNTIF('Round 1 - Hole by Hole'!B16,"="&amp;$B$2+2))+(COUNTIF('Round 1 - Hole by Hole'!C16,"="&amp;$C$2+2))+(COUNTIF('Round 1 - Hole by Hole'!D16,"="&amp;$D$2+2))+(COUNTIF('Round 1 - Hole by Hole'!E16,"="&amp;$E$2+2))+(COUNTIF('Round 1 - Hole by Hole'!F16,"="&amp;$F$2+2))+(COUNTIF('Round 1 - Hole by Hole'!G16,"="&amp;$G$2+2))+(COUNTIF('Round 1 - Hole by Hole'!H16,"="&amp;$H$2+2))+(COUNTIF('Round 1 - Hole by Hole'!I16,"="&amp;$I$2+2))+(COUNTIF('Round 1 - Hole by Hole'!J16,"="&amp;$J$2+2))+(COUNTIF('Round 1 - Hole by Hole'!L16,"="&amp;$L$2+2))+(COUNTIF('Round 1 - Hole by Hole'!M16,"="&amp;$M$2+2))+(COUNTIF('Round 1 - Hole by Hole'!N16,"="&amp;$N$2+2))+(COUNTIF('Round 1 - Hole by Hole'!O16,"="&amp;$O$2+2))+(COUNTIF('Round 1 - Hole by Hole'!P16,"="&amp;$P$2+2))+(COUNTIF('Round 1 - Hole by Hole'!Q16,"="&amp;$Q$2+2))+(COUNTIF('Round 1 - Hole by Hole'!R16,"="&amp;$R$2+2))+(COUNTIF('Round 1 - Hole by Hole'!S16,"="&amp;$S$2+2))+(COUNTIF('Round 1 - Hole by Hole'!T16,"="&amp;$T$2+2))</f>
        <v>4</v>
      </c>
      <c r="H19" s="87">
        <f>SUM(COUNTIF('Round 1 - Hole by Hole'!B16,"&gt;"&amp;$B$2+2.1))+(COUNTIF('Round 1 - Hole by Hole'!C16,"&gt;"&amp;$C$2+2.1))+(COUNTIF('Round 1 - Hole by Hole'!D16,"&gt;"&amp;$D$2+2.1))+(COUNTIF('Round 1 - Hole by Hole'!E16,"&gt;"&amp;$E$2+2.1))+(COUNTIF('Round 1 - Hole by Hole'!F16,"&gt;"&amp;$F$2+2.1))+(COUNTIF('Round 1 - Hole by Hole'!G16,"&gt;"&amp;$G$2+2.1))+(COUNTIF('Round 1 - Hole by Hole'!H16,"&gt;"&amp;$H$2+2.1))+(COUNTIF('Round 1 - Hole by Hole'!I16,"&gt;"&amp;$I$2+2.1))+(COUNTIF('Round 1 - Hole by Hole'!J16,"&gt;"&amp;$J$2+2.1))+(COUNTIF('Round 1 - Hole by Hole'!L16,"&gt;"&amp;$L$2+2.1))+(COUNTIF('Round 1 - Hole by Hole'!M16,"&gt;"&amp;$M$2+2.1))+(COUNTIF('Round 1 - Hole by Hole'!N16,"&gt;"&amp;$N$2+2.1))+(COUNTIF('Round 1 - Hole by Hole'!O16,"&gt;"&amp;$O$2+2.1))+(COUNTIF('Round 1 - Hole by Hole'!P16,"&gt;"&amp;$P$2+2.1))+(COUNTIF('Round 1 - Hole by Hole'!Q16,"&gt;"&amp;$Q$2+2.1))+(COUNTIF('Round 1 - Hole by Hole'!R16,"&gt;"&amp;$R$2+2.1))+(COUNTIF('Round 1 - Hole by Hole'!S16,"&gt;"&amp;$S$2+2.1))+(COUNTIF('Round 1 - Hole by Hole'!T16,"&gt;"&amp;$T$2+2.1))</f>
        <v>1</v>
      </c>
      <c r="J19" s="86">
        <f>SUM(COUNTIF('Round 2 - Hole by Hole'!B16,"&lt;"&amp;$B$2-1.9))+(COUNTIF('Round 2 - Hole by Hole'!C16,"&lt;"&amp;$C$2-1.9))+(COUNTIF('Round 2 - Hole by Hole'!D16,"&lt;"&amp;$D$2-1.9))+(COUNTIF('Round 2 - Hole by Hole'!E16,"&lt;"&amp;$E$2-1.9))+(COUNTIF('Round 2 - Hole by Hole'!F16,"&lt;"&amp;$F$2-1.9))+(COUNTIF('Round 2 - Hole by Hole'!G16,"&lt;"&amp;$G$2-1.9))+(COUNTIF('Round 2 - Hole by Hole'!H16,"&lt;"&amp;$H$2-1.9))+(COUNTIF('Round 2 - Hole by Hole'!I16,"&lt;"&amp;$I$2-1.9))+(COUNTIF('Round 2 - Hole by Hole'!J16,"&lt;"&amp;$J$2-1.9))+(COUNTIF('Round 2 - Hole by Hole'!L16,"&lt;"&amp;$L$2-1.9))+(COUNTIF('Round 2 - Hole by Hole'!M16,"&lt;"&amp;$M$2-1.9))+(COUNTIF('Round 2 - Hole by Hole'!N16,"&lt;"&amp;$N$2-1.9))+(COUNTIF('Round 2 - Hole by Hole'!O16,"&lt;"&amp;$O$2-1.9))+(COUNTIF('Round 2 - Hole by Hole'!P16,"&lt;"&amp;$P$2-1.9))+(COUNTIF('Round 2 - Hole by Hole'!Q16,"&lt;"&amp;$Q$2-1.9))+(COUNTIF('Round 2 - Hole by Hole'!R16,"&lt;"&amp;$R$2-1.9))+(COUNTIF('Round 2 - Hole by Hole'!S16,"&lt;"&amp;$S$2-1.9))+(COUNTIF('Round 2 - Hole by Hole'!T16,"&lt;"&amp;$T$2-1.9))</f>
        <v>0</v>
      </c>
      <c r="K19" s="87">
        <f>SUM(COUNTIF('Round 2 - Hole by Hole'!B16,"="&amp;$B$2-1))+(COUNTIF('Round 2 - Hole by Hole'!C16,"="&amp;$C$2-1))+(COUNTIF('Round 2 - Hole by Hole'!D16,"="&amp;$D$2-1))+(COUNTIF('Round 2 - Hole by Hole'!E16,"="&amp;$E$2-1))+(COUNTIF('Round 2 - Hole by Hole'!F16,"="&amp;$F$2-1))+(COUNTIF('Round 2 - Hole by Hole'!G16,"="&amp;$G$2-1))+(COUNTIF('Round 2 - Hole by Hole'!H16,"="&amp;$H$2-1))+(COUNTIF('Round 2 - Hole by Hole'!I16,"="&amp;$I$2-1))+(COUNTIF('Round 2 - Hole by Hole'!J16,"="&amp;$J$2-1))+(COUNTIF('Round 2 - Hole by Hole'!L16,"="&amp;$L$2-1))+(COUNTIF('Round 2 - Hole by Hole'!M16,"="&amp;$M$2-1))+(COUNTIF('Round 2 - Hole by Hole'!N16,"="&amp;$N$2-1))+(COUNTIF('Round 2 - Hole by Hole'!O16,"="&amp;$O$2-1))+(COUNTIF('Round 2 - Hole by Hole'!P16,"="&amp;$P$2-1))+(COUNTIF('Round 2 - Hole by Hole'!Q16,"="&amp;$Q$2-1))+(COUNTIF('Round 2 - Hole by Hole'!R16,"="&amp;$R$2-1))+(COUNTIF('Round 2 - Hole by Hole'!S16,"="&amp;$S$2-1))+(COUNTIF('Round 2 - Hole by Hole'!T16,"="&amp;$T$2-1))</f>
        <v>0</v>
      </c>
      <c r="L19" s="87">
        <f>SUM(COUNTIF('Round 2 - Hole by Hole'!B16,"="&amp;$B$2))+(COUNTIF('Round 2 - Hole by Hole'!C16,"="&amp;$C$2))+(COUNTIF('Round 2 - Hole by Hole'!D16,"="&amp;$D$2))+(COUNTIF('Round 2 - Hole by Hole'!E16,"="&amp;$E$2))+(COUNTIF('Round 2 - Hole by Hole'!F16,"="&amp;$F$2))+(COUNTIF('Round 2 - Hole by Hole'!G16,"="&amp;$G$2))+(COUNTIF('Round 2 - Hole by Hole'!H16,"="&amp;$H$2))+(COUNTIF('Round 2 - Hole by Hole'!I16,"="&amp;$I$2))+(COUNTIF('Round 2 - Hole by Hole'!J16,"="&amp;$J$2))+(COUNTIF('Round 2 - Hole by Hole'!L16,"="&amp;$L$2))+(COUNTIF('Round 2 - Hole by Hole'!M16,"="&amp;$M$2))+(COUNTIF('Round 2 - Hole by Hole'!N16,"="&amp;$N$2))+(COUNTIF('Round 2 - Hole by Hole'!O16,"="&amp;$O$2))+(COUNTIF('Round 2 - Hole by Hole'!P16,"="&amp;$P$2))+(COUNTIF('Round 2 - Hole by Hole'!Q16,"="&amp;$Q$2))+(COUNTIF('Round 2 - Hole by Hole'!R16,"="&amp;$R$2))+(COUNTIF('Round 2 - Hole by Hole'!S16,"="&amp;$S$2))+(COUNTIF('Round 2 - Hole by Hole'!T16,"="&amp;$T$2))</f>
        <v>7</v>
      </c>
      <c r="M19" s="87">
        <f>SUM(COUNTIF('Round 2 - Hole by Hole'!B16,"="&amp;$B$2+1))+(COUNTIF('Round 2 - Hole by Hole'!C16,"="&amp;$C$2+1))+(COUNTIF('Round 2 - Hole by Hole'!D16,"="&amp;$D$2+1))+(COUNTIF('Round 2 - Hole by Hole'!E16,"="&amp;$E$2+1))+(COUNTIF('Round 2 - Hole by Hole'!F16,"="&amp;$F$2+1))+(COUNTIF('Round 2 - Hole by Hole'!G16,"="&amp;$G$2+1))+(COUNTIF('Round 2 - Hole by Hole'!H16,"="&amp;$H$2+1))+(COUNTIF('Round 2 - Hole by Hole'!I16,"="&amp;$I$2+1))+(COUNTIF('Round 2 - Hole by Hole'!J16,"="&amp;$J$2+1))+(COUNTIF('Round 2 - Hole by Hole'!L16,"="&amp;$L$2+1))+(COUNTIF('Round 2 - Hole by Hole'!M16,"="&amp;$M$2+1))+(COUNTIF('Round 2 - Hole by Hole'!N16,"="&amp;$N$2+1))+(COUNTIF('Round 2 - Hole by Hole'!O16,"="&amp;$O$2+1))+(COUNTIF('Round 2 - Hole by Hole'!P16,"="&amp;$P$2+1))+(COUNTIF('Round 2 - Hole by Hole'!Q16,"="&amp;$Q$2+1))+(COUNTIF('Round 2 - Hole by Hole'!R16,"="&amp;$R$2+1))+(COUNTIF('Round 2 - Hole by Hole'!S16,"="&amp;$S$2+1))+(COUNTIF('Round 2 - Hole by Hole'!T16,"="&amp;$T$2+1))</f>
        <v>9</v>
      </c>
      <c r="N19" s="87">
        <f>SUM(COUNTIF('Round 2 - Hole by Hole'!B16,"="&amp;$B$2+2))+(COUNTIF('Round 2 - Hole by Hole'!C16,"="&amp;$C$2+2))+(COUNTIF('Round 2 - Hole by Hole'!D16,"="&amp;$D$2+2))+(COUNTIF('Round 2 - Hole by Hole'!E16,"="&amp;$E$2+2))+(COUNTIF('Round 2 - Hole by Hole'!F16,"="&amp;$F$2+2))+(COUNTIF('Round 2 - Hole by Hole'!G16,"="&amp;$G$2+2))+(COUNTIF('Round 2 - Hole by Hole'!H16,"="&amp;$H$2+2))+(COUNTIF('Round 2 - Hole by Hole'!I16,"="&amp;$I$2+2))+(COUNTIF('Round 2 - Hole by Hole'!J16,"="&amp;$J$2+2))+(COUNTIF('Round 2 - Hole by Hole'!L16,"="&amp;$L$2+2))+(COUNTIF('Round 2 - Hole by Hole'!M16,"="&amp;$M$2+2))+(COUNTIF('Round 2 - Hole by Hole'!N16,"="&amp;$N$2+2))+(COUNTIF('Round 2 - Hole by Hole'!O16,"="&amp;$O$2+2))+(COUNTIF('Round 2 - Hole by Hole'!P16,"="&amp;$P$2+2))+(COUNTIF('Round 2 - Hole by Hole'!Q16,"="&amp;$Q$2+2))+(COUNTIF('Round 2 - Hole by Hole'!R16,"="&amp;$R$2+2))+(COUNTIF('Round 2 - Hole by Hole'!S16,"="&amp;$S$2+2))+(COUNTIF('Round 2 - Hole by Hole'!T16,"="&amp;$T$2+2))</f>
        <v>2</v>
      </c>
      <c r="O19" s="87">
        <f>SUM(COUNTIF('Round 2 - Hole by Hole'!B16,"&gt;"&amp;$B$2+2.1))+(COUNTIF('Round 2 - Hole by Hole'!C16,"&gt;"&amp;$C$2+2.1))+(COUNTIF('Round 2 - Hole by Hole'!D16,"&gt;"&amp;$D$2+2.1))+(COUNTIF('Round 2 - Hole by Hole'!E16,"&gt;"&amp;$E$2+2.1))+(COUNTIF('Round 2 - Hole by Hole'!F16,"&gt;"&amp;$F$2+2.1))+(COUNTIF('Round 2 - Hole by Hole'!G16,"&gt;"&amp;$G$2+2.1))+(COUNTIF('Round 2 - Hole by Hole'!H16,"&gt;"&amp;$H$2+2.1))+(COUNTIF('Round 2 - Hole by Hole'!I16,"&gt;"&amp;$I$2+2.1))+(COUNTIF('Round 2 - Hole by Hole'!J16,"&gt;"&amp;$J$2+2.1))+(COUNTIF('Round 2 - Hole by Hole'!L16,"&gt;"&amp;$L$2+2.1))+(COUNTIF('Round 2 - Hole by Hole'!M16,"&gt;"&amp;$M$2+2.1))+(COUNTIF('Round 2 - Hole by Hole'!N16,"&gt;"&amp;$N$2+2.1))+(COUNTIF('Round 2 - Hole by Hole'!O16,"&gt;"&amp;$O$2+2.1))+(COUNTIF('Round 2 - Hole by Hole'!P16,"&gt;"&amp;$P$2+2.1))+(COUNTIF('Round 2 - Hole by Hole'!Q16,"&gt;"&amp;$Q$2+2.1))+(COUNTIF('Round 2 - Hole by Hole'!R16,"&gt;"&amp;$R$2+2.1))+(COUNTIF('Round 2 - Hole by Hole'!S16,"&gt;"&amp;$S$2+2.1))+(COUNTIF('Round 2 - Hole by Hole'!T16,"&gt;"&amp;$T$2+2.1))</f>
        <v>0</v>
      </c>
      <c r="Q19" s="86">
        <f>SUM(COUNTIF('Round 3 - Hole by Hole'!B16,"&lt;"&amp;$B$3-1.9))+(COUNTIF('Round 3 - Hole by Hole'!C16,"&lt;"&amp;$C$3-1.9))+(COUNTIF('Round 3 - Hole by Hole'!D16,"&lt;"&amp;$D$3-1.9))+(COUNTIF('Round 3 - Hole by Hole'!E16,"&lt;"&amp;$E$3-1.9))+(COUNTIF('Round 3 - Hole by Hole'!F16,"&lt;"&amp;$F$3-1.9))+(COUNTIF('Round 3 - Hole by Hole'!G16,"&lt;"&amp;$G$3-1.9))+(COUNTIF('Round 3 - Hole by Hole'!H16,"&lt;"&amp;$H$3-1.9))+(COUNTIF('Round 3 - Hole by Hole'!I16,"&lt;"&amp;$I$3-1.9))+(COUNTIF('Round 3 - Hole by Hole'!J16,"&lt;"&amp;$J$3-1.9))+(COUNTIF('Round 3 - Hole by Hole'!L16,"&lt;"&amp;$L$3-1.9))+(COUNTIF('Round 3 - Hole by Hole'!M16,"&lt;"&amp;$M$3-1.9))+(COUNTIF('Round 3 - Hole by Hole'!N16,"&lt;"&amp;$N$3-1.9))+(COUNTIF('Round 3 - Hole by Hole'!O16,"&lt;"&amp;$O$3-1.9))+(COUNTIF('Round 3 - Hole by Hole'!P16,"&lt;"&amp;$P$3-1.9))+(COUNTIF('Round 3 - Hole by Hole'!Q16,"&lt;"&amp;$Q$3-1.9))+(COUNTIF('Round 3 - Hole by Hole'!R16,"&lt;"&amp;$R$3-1.9))+(COUNTIF('Round 3 - Hole by Hole'!S16,"&lt;"&amp;$S$3-1.9))+(COUNTIF('Round 3 - Hole by Hole'!T16,"&lt;"&amp;$T$3-1.9))</f>
        <v>0</v>
      </c>
      <c r="R19" s="87">
        <f>SUM(COUNTIF('Round 3 - Hole by Hole'!B16,"="&amp;$B$3-1))+(COUNTIF('Round 3 - Hole by Hole'!C16,"="&amp;$C$3-1))+(COUNTIF('Round 3 - Hole by Hole'!D16,"="&amp;$D$3-1))+(COUNTIF('Round 3 - Hole by Hole'!E16,"="&amp;$E$3-1))+(COUNTIF('Round 3 - Hole by Hole'!F16,"="&amp;$F$3-1))+(COUNTIF('Round 3 - Hole by Hole'!G16,"="&amp;$G$3-1))+(COUNTIF('Round 3 - Hole by Hole'!H16,"="&amp;$H$3-1))+(COUNTIF('Round 3 - Hole by Hole'!I16,"="&amp;$I$3-1))+(COUNTIF('Round 3 - Hole by Hole'!J16,"="&amp;$J$3-1))+(COUNTIF('Round 3 - Hole by Hole'!L16,"="&amp;$L$3-1))+(COUNTIF('Round 3 - Hole by Hole'!M16,"="&amp;$M$3-1))+(COUNTIF('Round 3 - Hole by Hole'!N16,"="&amp;$N$3-1))+(COUNTIF('Round 3 - Hole by Hole'!O16,"="&amp;$O$3-1))+(COUNTIF('Round 3 - Hole by Hole'!P16,"="&amp;$P$3-1))+(COUNTIF('Round 3 - Hole by Hole'!Q16,"="&amp;$Q$3-1))+(COUNTIF('Round 3 - Hole by Hole'!R16,"="&amp;$R$3-1))+(COUNTIF('Round 3 - Hole by Hole'!S16,"="&amp;$S$3-1))+(COUNTIF('Round 3 - Hole by Hole'!T16,"="&amp;$T$3-1))</f>
        <v>1</v>
      </c>
      <c r="S19" s="87">
        <f>SUM(COUNTIF('Round 3 - Hole by Hole'!B16,"="&amp;$B$3))+(COUNTIF('Round 3 - Hole by Hole'!C16,"="&amp;$C$3))+(COUNTIF('Round 3 - Hole by Hole'!D16,"="&amp;$D$3))+(COUNTIF('Round 3 - Hole by Hole'!E16,"="&amp;$E$3))+(COUNTIF('Round 3 - Hole by Hole'!F16,"="&amp;$F$3))+(COUNTIF('Round 3 - Hole by Hole'!G16,"="&amp;$G$3))+(COUNTIF('Round 3 - Hole by Hole'!H16,"="&amp;$H$3))+(COUNTIF('Round 3 - Hole by Hole'!I16,"="&amp;$I$3))+(COUNTIF('Round 3 - Hole by Hole'!J16,"="&amp;$J$3))+(COUNTIF('Round 3 - Hole by Hole'!L16,"="&amp;$L$3))+(COUNTIF('Round 3 - Hole by Hole'!M16,"="&amp;$M$3))+(COUNTIF('Round 3 - Hole by Hole'!N16,"="&amp;$N$3))+(COUNTIF('Round 3 - Hole by Hole'!O16,"="&amp;$O$3))+(COUNTIF('Round 3 - Hole by Hole'!P16,"="&amp;$P$3))+(COUNTIF('Round 3 - Hole by Hole'!Q16,"="&amp;$Q$3))+(COUNTIF('Round 3 - Hole by Hole'!R16,"="&amp;$R$3))+(COUNTIF('Round 3 - Hole by Hole'!S16,"="&amp;$S$3))+(COUNTIF('Round 3 - Hole by Hole'!T16,"="&amp;$T$3))</f>
        <v>6</v>
      </c>
      <c r="T19" s="87">
        <f>SUM(COUNTIF('Round 3 - Hole by Hole'!B16,"="&amp;$B$3+1))+(COUNTIF('Round 3 - Hole by Hole'!C16,"="&amp;$C$3+1))+(COUNTIF('Round 3 - Hole by Hole'!D16,"="&amp;$D$3+1))+(COUNTIF('Round 3 - Hole by Hole'!E16,"="&amp;$E$3+1))+(COUNTIF('Round 3 - Hole by Hole'!F16,"="&amp;$F$3+1))+(COUNTIF('Round 3 - Hole by Hole'!G16,"="&amp;$G$3+1))+(COUNTIF('Round 3 - Hole by Hole'!H16,"="&amp;$H$3+1))+(COUNTIF('Round 3 - Hole by Hole'!I16,"="&amp;$I$3+1))+(COUNTIF('Round 3 - Hole by Hole'!J16,"="&amp;$J$3+1))+(COUNTIF('Round 3 - Hole by Hole'!L16,"="&amp;$L$3+1))+(COUNTIF('Round 3 - Hole by Hole'!M16,"="&amp;$M$3+1))+(COUNTIF('Round 3 - Hole by Hole'!N16,"="&amp;$N$3+1))+(COUNTIF('Round 3 - Hole by Hole'!O16,"="&amp;$O$3+1))+(COUNTIF('Round 3 - Hole by Hole'!P16,"="&amp;$P$3+1))+(COUNTIF('Round 3 - Hole by Hole'!Q16,"="&amp;$Q$3+1))+(COUNTIF('Round 3 - Hole by Hole'!R16,"="&amp;$R$3+1))+(COUNTIF('Round 3 - Hole by Hole'!S16,"="&amp;$S$3+1))+(COUNTIF('Round 3 - Hole by Hole'!T16,"="&amp;$T$3+1))</f>
        <v>8</v>
      </c>
      <c r="U19" s="87">
        <f>SUM(COUNTIF('Round 3 - Hole by Hole'!B16,"="&amp;$B$3+2))+(COUNTIF('Round 3 - Hole by Hole'!C16,"="&amp;$C$3+2))+(COUNTIF('Round 3 - Hole by Hole'!D16,"="&amp;$D$3+2))+(COUNTIF('Round 3 - Hole by Hole'!E16,"="&amp;$E$3+2))+(COUNTIF('Round 3 - Hole by Hole'!F16,"="&amp;$F$3+2))+(COUNTIF('Round 3 - Hole by Hole'!G16,"="&amp;$G$3+2))+(COUNTIF('Round 3 - Hole by Hole'!H16,"="&amp;$H$3+2))+(COUNTIF('Round 3 - Hole by Hole'!I16,"="&amp;$I$3+2))+(COUNTIF('Round 3 - Hole by Hole'!J16,"="&amp;$J$3+2))+(COUNTIF('Round 3 - Hole by Hole'!L16,"="&amp;$L$3+2))+(COUNTIF('Round 3 - Hole by Hole'!M16,"="&amp;$M$3+2))+(COUNTIF('Round 3 - Hole by Hole'!N16,"="&amp;$N$3+2))+(COUNTIF('Round 3 - Hole by Hole'!O16,"="&amp;$O$3+2))+(COUNTIF('Round 3 - Hole by Hole'!P16,"="&amp;$P$3+2))+(COUNTIF('Round 3 - Hole by Hole'!Q16,"="&amp;$Q$3+2))+(COUNTIF('Round 3 - Hole by Hole'!R16,"="&amp;$R$3+2))+(COUNTIF('Round 3 - Hole by Hole'!S16,"="&amp;$S$3+2))+(COUNTIF('Round 3 - Hole by Hole'!T16,"="&amp;$T$3+2))</f>
        <v>2</v>
      </c>
      <c r="V19" s="87">
        <f>SUM(COUNTIF('Round 3 - Hole by Hole'!B16,"&gt;"&amp;$B$3+2.1))+(COUNTIF('Round 3 - Hole by Hole'!C16,"&gt;"&amp;$C$3+2.1))+(COUNTIF('Round 3 - Hole by Hole'!D16,"&gt;"&amp;$D$3+2.1))+(COUNTIF('Round 3 - Hole by Hole'!E16,"&gt;"&amp;$E$3+2.1))+(COUNTIF('Round 3 - Hole by Hole'!F16,"&gt;"&amp;$F$3+2.1))+(COUNTIF('Round 3 - Hole by Hole'!G16,"&gt;"&amp;$G$3+2.1))+(COUNTIF('Round 3 - Hole by Hole'!H16,"&gt;"&amp;$H$3+2.1))+(COUNTIF('Round 3 - Hole by Hole'!I16,"&gt;"&amp;$I$3+2.1))+(COUNTIF('Round 3 - Hole by Hole'!J16,"&gt;"&amp;$J$3+2.1))+(COUNTIF('Round 3 - Hole by Hole'!L16,"&gt;"&amp;$L$3+2.1))+(COUNTIF('Round 3 - Hole by Hole'!M16,"&gt;"&amp;$M$3+2.1))+(COUNTIF('Round 3 - Hole by Hole'!N16,"&gt;"&amp;$N$3+2.1))+(COUNTIF('Round 3 - Hole by Hole'!O16,"&gt;"&amp;$O$3+2.1))+(COUNTIF('Round 3 - Hole by Hole'!P16,"&gt;"&amp;$P$3+2.1))+(COUNTIF('Round 3 - Hole by Hole'!Q16,"&gt;"&amp;$Q$3+2.1))+(COUNTIF('Round 3 - Hole by Hole'!R16,"&gt;"&amp;$R$3+2.1))+(COUNTIF('Round 3 - Hole by Hole'!S16,"&gt;"&amp;$S$3+2.1))+(COUNTIF('Round 3 - Hole by Hole'!T16,"&gt;"&amp;$T$3+2.1))</f>
        <v>1</v>
      </c>
      <c r="X19" s="86">
        <f t="shared" si="19"/>
        <v>0</v>
      </c>
      <c r="Y19" s="86">
        <f t="shared" si="20"/>
        <v>1</v>
      </c>
      <c r="Z19" s="86">
        <f t="shared" si="21"/>
        <v>19</v>
      </c>
      <c r="AA19" s="86">
        <f t="shared" si="22"/>
        <v>24</v>
      </c>
      <c r="AB19" s="86">
        <f t="shared" si="23"/>
        <v>8</v>
      </c>
      <c r="AC19" s="86">
        <f t="shared" si="24"/>
        <v>2</v>
      </c>
    </row>
    <row r="20" spans="1:29">
      <c r="B20" s="88"/>
      <c r="X20" s="7"/>
      <c r="Y20" s="7"/>
      <c r="Z20" s="7"/>
      <c r="AA20" s="7"/>
      <c r="AB20" s="7"/>
      <c r="AC20" s="7"/>
    </row>
    <row r="21" spans="1:29">
      <c r="A21" s="81" t="str">
        <f>'Players by Team'!M1</f>
        <v>ALLEN WHITE</v>
      </c>
      <c r="B21" s="82"/>
      <c r="C21" s="83">
        <f t="shared" ref="C21:H21" si="25">SUM(C22:C26)</f>
        <v>0</v>
      </c>
      <c r="D21" s="83">
        <f t="shared" si="25"/>
        <v>3</v>
      </c>
      <c r="E21" s="83">
        <f t="shared" si="25"/>
        <v>26</v>
      </c>
      <c r="F21" s="83">
        <f t="shared" si="25"/>
        <v>40</v>
      </c>
      <c r="G21" s="83">
        <f t="shared" si="25"/>
        <v>13</v>
      </c>
      <c r="H21" s="83">
        <f t="shared" si="25"/>
        <v>8</v>
      </c>
      <c r="I21" s="84"/>
      <c r="J21" s="83">
        <f t="shared" ref="J21:O21" si="26">SUM(J22:J26)</f>
        <v>0</v>
      </c>
      <c r="K21" s="83">
        <f t="shared" si="26"/>
        <v>4</v>
      </c>
      <c r="L21" s="83">
        <f t="shared" si="26"/>
        <v>26</v>
      </c>
      <c r="M21" s="83">
        <f t="shared" si="26"/>
        <v>41</v>
      </c>
      <c r="N21" s="83">
        <f t="shared" si="26"/>
        <v>13</v>
      </c>
      <c r="O21" s="83">
        <f t="shared" si="26"/>
        <v>6</v>
      </c>
      <c r="P21" s="84"/>
      <c r="Q21" s="83">
        <f t="shared" ref="Q21:V21" si="27">SUM(Q22:Q26)</f>
        <v>0</v>
      </c>
      <c r="R21" s="83">
        <f t="shared" si="27"/>
        <v>3</v>
      </c>
      <c r="S21" s="83">
        <f t="shared" si="27"/>
        <v>30</v>
      </c>
      <c r="T21" s="83">
        <f t="shared" si="27"/>
        <v>38</v>
      </c>
      <c r="U21" s="83">
        <f t="shared" si="27"/>
        <v>12</v>
      </c>
      <c r="V21" s="83">
        <f t="shared" si="27"/>
        <v>7</v>
      </c>
      <c r="X21" s="83">
        <f t="shared" ref="X21:AC21" si="28">SUM(X22:X26)</f>
        <v>0</v>
      </c>
      <c r="Y21" s="83">
        <f t="shared" si="28"/>
        <v>10</v>
      </c>
      <c r="Z21" s="83">
        <f t="shared" si="28"/>
        <v>82</v>
      </c>
      <c r="AA21" s="83">
        <f t="shared" si="28"/>
        <v>119</v>
      </c>
      <c r="AB21" s="83">
        <f t="shared" si="28"/>
        <v>38</v>
      </c>
      <c r="AC21" s="83">
        <f t="shared" si="28"/>
        <v>21</v>
      </c>
    </row>
    <row r="22" spans="1:29">
      <c r="A22" s="58" t="str">
        <f>'Players by Team'!M2</f>
        <v>HEMIN LIM</v>
      </c>
      <c r="B22" s="85"/>
      <c r="C22" s="86">
        <f>SUM(COUNTIF('Round 1 - Hole by Hole'!B19,"&lt;"&amp;$B$2-1.9))+(COUNTIF('Round 1 - Hole by Hole'!C19,"&lt;"&amp;$C$2-1.9))+(COUNTIF('Round 1 - Hole by Hole'!D19,"&lt;"&amp;$D$2-1.9))+(COUNTIF('Round 1 - Hole by Hole'!E19,"&lt;"&amp;$E$2-1.9))+(COUNTIF('Round 1 - Hole by Hole'!F19,"&lt;"&amp;$F$2-1.9))+(COUNTIF('Round 1 - Hole by Hole'!G19,"&lt;"&amp;$G$2-1.9))+(COUNTIF('Round 1 - Hole by Hole'!H19,"&lt;"&amp;$H$2-1.9))+(COUNTIF('Round 1 - Hole by Hole'!I19,"&lt;"&amp;$I$2-1.9))+(COUNTIF('Round 1 - Hole by Hole'!J19,"&lt;"&amp;$J$2-1.9))+(COUNTIF('Round 1 - Hole by Hole'!L19,"&lt;"&amp;$L$2-1.9))+(COUNTIF('Round 1 - Hole by Hole'!M19,"&lt;"&amp;$M$2-1.9))+(COUNTIF('Round 1 - Hole by Hole'!N19,"&lt;"&amp;$N$2-1.9))+(COUNTIF('Round 1 - Hole by Hole'!O19,"&lt;"&amp;$O$2-1.9))+(COUNTIF('Round 1 - Hole by Hole'!P19,"&lt;"&amp;$P$2-1.9))+(COUNTIF('Round 1 - Hole by Hole'!Q19,"&lt;"&amp;$Q$2-1.9))+(COUNTIF('Round 1 - Hole by Hole'!R19,"&lt;"&amp;$R$2-1.9))+(COUNTIF('Round 1 - Hole by Hole'!S19,"&lt;"&amp;$S$2-1.9))+(COUNTIF('Round 1 - Hole by Hole'!T19,"&lt;"&amp;$T$2-1.9))</f>
        <v>0</v>
      </c>
      <c r="D22" s="87">
        <f>SUM(COUNTIF('Round 1 - Hole by Hole'!B19,"="&amp;$B$2-1))+(COUNTIF('Round 1 - Hole by Hole'!C19,"="&amp;$C$2-1))+(COUNTIF('Round 1 - Hole by Hole'!D19,"="&amp;$D$2-1))+(COUNTIF('Round 1 - Hole by Hole'!E19,"="&amp;$E$2-1))+(COUNTIF('Round 1 - Hole by Hole'!F19,"="&amp;$F$2-1))+(COUNTIF('Round 1 - Hole by Hole'!G19,"="&amp;$G$2-1))+(COUNTIF('Round 1 - Hole by Hole'!H19,"="&amp;$H$2-1))+(COUNTIF('Round 1 - Hole by Hole'!I19,"="&amp;$I$2-1))+(COUNTIF('Round 1 - Hole by Hole'!J19,"="&amp;$J$2-1))+(COUNTIF('Round 1 - Hole by Hole'!L19,"="&amp;$L$2-1))+(COUNTIF('Round 1 - Hole by Hole'!M19,"="&amp;$M$2-1))+(COUNTIF('Round 1 - Hole by Hole'!N19,"="&amp;$N$2-1))+(COUNTIF('Round 1 - Hole by Hole'!O19,"="&amp;$O$2-1))+(COUNTIF('Round 1 - Hole by Hole'!P19,"="&amp;$P$2-1))+(COUNTIF('Round 1 - Hole by Hole'!Q19,"="&amp;$Q$2-1))+(COUNTIF('Round 1 - Hole by Hole'!R19,"="&amp;$R$2-1))+(COUNTIF('Round 1 - Hole by Hole'!S19,"="&amp;$S$2-1))+(COUNTIF('Round 1 - Hole by Hole'!T19,"="&amp;$T$2-1))</f>
        <v>0</v>
      </c>
      <c r="E22" s="87">
        <f>SUM(COUNTIF('Round 1 - Hole by Hole'!B19,"="&amp;$B$2))+(COUNTIF('Round 1 - Hole by Hole'!C19,"="&amp;$C$2))+(COUNTIF('Round 1 - Hole by Hole'!D19,"="&amp;$D$2))+(COUNTIF('Round 1 - Hole by Hole'!E19,"="&amp;$E$2))+(COUNTIF('Round 1 - Hole by Hole'!F19,"="&amp;$F$2))+(COUNTIF('Round 1 - Hole by Hole'!G19,"="&amp;$G$2))+(COUNTIF('Round 1 - Hole by Hole'!H19,"="&amp;$H$2))+(COUNTIF('Round 1 - Hole by Hole'!I19,"="&amp;$I$2))+(COUNTIF('Round 1 - Hole by Hole'!J19,"="&amp;$J$2))+(COUNTIF('Round 1 - Hole by Hole'!L19,"="&amp;$L$2))+(COUNTIF('Round 1 - Hole by Hole'!M19,"="&amp;$M$2))+(COUNTIF('Round 1 - Hole by Hole'!N19,"="&amp;$N$2))+(COUNTIF('Round 1 - Hole by Hole'!O19,"="&amp;$O$2))+(COUNTIF('Round 1 - Hole by Hole'!P19,"="&amp;$P$2))+(COUNTIF('Round 1 - Hole by Hole'!Q19,"="&amp;$Q$2))+(COUNTIF('Round 1 - Hole by Hole'!R19,"="&amp;$R$2))+(COUNTIF('Round 1 - Hole by Hole'!S19,"="&amp;$S$2))+(COUNTIF('Round 1 - Hole by Hole'!T19,"="&amp;$T$2))</f>
        <v>6</v>
      </c>
      <c r="F22" s="87">
        <f>SUM(COUNTIF('Round 1 - Hole by Hole'!B19,"="&amp;$B$2+1))+(COUNTIF('Round 1 - Hole by Hole'!C19,"="&amp;$C$2+1))+(COUNTIF('Round 1 - Hole by Hole'!D19,"="&amp;$D$2+1))+(COUNTIF('Round 1 - Hole by Hole'!E19,"="&amp;$E$2+1))+(COUNTIF('Round 1 - Hole by Hole'!F19,"="&amp;$F$2+1))+(COUNTIF('Round 1 - Hole by Hole'!G19,"="&amp;$G$2+1))+(COUNTIF('Round 1 - Hole by Hole'!H19,"="&amp;$H$2+1))+(COUNTIF('Round 1 - Hole by Hole'!I19,"="&amp;$I$2+1))+(COUNTIF('Round 1 - Hole by Hole'!J19,"="&amp;$J$2+1))+(COUNTIF('Round 1 - Hole by Hole'!L19,"="&amp;$L$2+1))+(COUNTIF('Round 1 - Hole by Hole'!M19,"="&amp;$M$2+1))+(COUNTIF('Round 1 - Hole by Hole'!N19,"="&amp;$N$2+1))+(COUNTIF('Round 1 - Hole by Hole'!O19,"="&amp;$O$2+1))+(COUNTIF('Round 1 - Hole by Hole'!P19,"="&amp;$P$2+1))+(COUNTIF('Round 1 - Hole by Hole'!Q19,"="&amp;$Q$2+1))+(COUNTIF('Round 1 - Hole by Hole'!R19,"="&amp;$R$2+1))+(COUNTIF('Round 1 - Hole by Hole'!S19,"="&amp;$S$2+1))+(COUNTIF('Round 1 - Hole by Hole'!T19,"="&amp;$T$2+1))</f>
        <v>9</v>
      </c>
      <c r="G22" s="87">
        <f>SUM(COUNTIF('Round 1 - Hole by Hole'!B19,"="&amp;$B$2+2))+(COUNTIF('Round 1 - Hole by Hole'!C19,"="&amp;$C$2+2))+(COUNTIF('Round 1 - Hole by Hole'!D19,"="&amp;$D$2+2))+(COUNTIF('Round 1 - Hole by Hole'!E19,"="&amp;$E$2+2))+(COUNTIF('Round 1 - Hole by Hole'!F19,"="&amp;$F$2+2))+(COUNTIF('Round 1 - Hole by Hole'!G19,"="&amp;$G$2+2))+(COUNTIF('Round 1 - Hole by Hole'!H19,"="&amp;$H$2+2))+(COUNTIF('Round 1 - Hole by Hole'!I19,"="&amp;$I$2+2))+(COUNTIF('Round 1 - Hole by Hole'!J19,"="&amp;$J$2+2))+(COUNTIF('Round 1 - Hole by Hole'!L19,"="&amp;$L$2+2))+(COUNTIF('Round 1 - Hole by Hole'!M19,"="&amp;$M$2+2))+(COUNTIF('Round 1 - Hole by Hole'!N19,"="&amp;$N$2+2))+(COUNTIF('Round 1 - Hole by Hole'!O19,"="&amp;$O$2+2))+(COUNTIF('Round 1 - Hole by Hole'!P19,"="&amp;$P$2+2))+(COUNTIF('Round 1 - Hole by Hole'!Q19,"="&amp;$Q$2+2))+(COUNTIF('Round 1 - Hole by Hole'!R19,"="&amp;$R$2+2))+(COUNTIF('Round 1 - Hole by Hole'!S19,"="&amp;$S$2+2))+(COUNTIF('Round 1 - Hole by Hole'!T19,"="&amp;$T$2+2))</f>
        <v>2</v>
      </c>
      <c r="H22" s="87">
        <f>SUM(COUNTIF('Round 1 - Hole by Hole'!B19,"&gt;"&amp;$B$2+2.1))+(COUNTIF('Round 1 - Hole by Hole'!C19,"&gt;"&amp;$C$2+2.1))+(COUNTIF('Round 1 - Hole by Hole'!D19,"&gt;"&amp;$D$2+2.1))+(COUNTIF('Round 1 - Hole by Hole'!E19,"&gt;"&amp;$E$2+2.1))+(COUNTIF('Round 1 - Hole by Hole'!F19,"&gt;"&amp;$F$2+2.1))+(COUNTIF('Round 1 - Hole by Hole'!G19,"&gt;"&amp;$G$2+2.1))+(COUNTIF('Round 1 - Hole by Hole'!H19,"&gt;"&amp;$H$2+2.1))+(COUNTIF('Round 1 - Hole by Hole'!I19,"&gt;"&amp;$I$2+2.1))+(COUNTIF('Round 1 - Hole by Hole'!J19,"&gt;"&amp;$J$2+2.1))+(COUNTIF('Round 1 - Hole by Hole'!L19,"&gt;"&amp;$L$2+2.1))+(COUNTIF('Round 1 - Hole by Hole'!M19,"&gt;"&amp;$M$2+2.1))+(COUNTIF('Round 1 - Hole by Hole'!N19,"&gt;"&amp;$N$2+2.1))+(COUNTIF('Round 1 - Hole by Hole'!O19,"&gt;"&amp;$O$2+2.1))+(COUNTIF('Round 1 - Hole by Hole'!P19,"&gt;"&amp;$P$2+2.1))+(COUNTIF('Round 1 - Hole by Hole'!Q19,"&gt;"&amp;$Q$2+2.1))+(COUNTIF('Round 1 - Hole by Hole'!R19,"&gt;"&amp;$R$2+2.1))+(COUNTIF('Round 1 - Hole by Hole'!S19,"&gt;"&amp;$S$2+2.1))+(COUNTIF('Round 1 - Hole by Hole'!T19,"&gt;"&amp;$T$2+2.1))</f>
        <v>1</v>
      </c>
      <c r="J22" s="86">
        <f>SUM(COUNTIF('Round 2 - Hole by Hole'!B19,"&lt;"&amp;$B$2-1.9))+(COUNTIF('Round 2 - Hole by Hole'!C19,"&lt;"&amp;$C$2-1.9))+(COUNTIF('Round 2 - Hole by Hole'!D19,"&lt;"&amp;$D$2-1.9))+(COUNTIF('Round 2 - Hole by Hole'!E19,"&lt;"&amp;$E$2-1.9))+(COUNTIF('Round 2 - Hole by Hole'!F19,"&lt;"&amp;$F$2-1.9))+(COUNTIF('Round 2 - Hole by Hole'!G19,"&lt;"&amp;$G$2-1.9))+(COUNTIF('Round 2 - Hole by Hole'!H19,"&lt;"&amp;$H$2-1.9))+(COUNTIF('Round 2 - Hole by Hole'!I19,"&lt;"&amp;$I$2-1.9))+(COUNTIF('Round 2 - Hole by Hole'!J19,"&lt;"&amp;$J$2-1.9))+(COUNTIF('Round 2 - Hole by Hole'!L19,"&lt;"&amp;$L$2-1.9))+(COUNTIF('Round 2 - Hole by Hole'!M19,"&lt;"&amp;$M$2-1.9))+(COUNTIF('Round 2 - Hole by Hole'!N19,"&lt;"&amp;$N$2-1.9))+(COUNTIF('Round 2 - Hole by Hole'!O19,"&lt;"&amp;$O$2-1.9))+(COUNTIF('Round 2 - Hole by Hole'!P19,"&lt;"&amp;$P$2-1.9))+(COUNTIF('Round 2 - Hole by Hole'!Q19,"&lt;"&amp;$Q$2-1.9))+(COUNTIF('Round 2 - Hole by Hole'!R19,"&lt;"&amp;$R$2-1.9))+(COUNTIF('Round 2 - Hole by Hole'!S19,"&lt;"&amp;$S$2-1.9))+(COUNTIF('Round 2 - Hole by Hole'!T19,"&lt;"&amp;$T$2-1.9))</f>
        <v>0</v>
      </c>
      <c r="K22" s="87">
        <f>SUM(COUNTIF('Round 2 - Hole by Hole'!B19,"="&amp;$B$2-1))+(COUNTIF('Round 2 - Hole by Hole'!C19,"="&amp;$C$2-1))+(COUNTIF('Round 2 - Hole by Hole'!D19,"="&amp;$D$2-1))+(COUNTIF('Round 2 - Hole by Hole'!E19,"="&amp;$E$2-1))+(COUNTIF('Round 2 - Hole by Hole'!F19,"="&amp;$F$2-1))+(COUNTIF('Round 2 - Hole by Hole'!G19,"="&amp;$G$2-1))+(COUNTIF('Round 2 - Hole by Hole'!H19,"="&amp;$H$2-1))+(COUNTIF('Round 2 - Hole by Hole'!I19,"="&amp;$I$2-1))+(COUNTIF('Round 2 - Hole by Hole'!J19,"="&amp;$J$2-1))+(COUNTIF('Round 2 - Hole by Hole'!L19,"="&amp;$L$2-1))+(COUNTIF('Round 2 - Hole by Hole'!M19,"="&amp;$M$2-1))+(COUNTIF('Round 2 - Hole by Hole'!N19,"="&amp;$N$2-1))+(COUNTIF('Round 2 - Hole by Hole'!O19,"="&amp;$O$2-1))+(COUNTIF('Round 2 - Hole by Hole'!P19,"="&amp;$P$2-1))+(COUNTIF('Round 2 - Hole by Hole'!Q19,"="&amp;$Q$2-1))+(COUNTIF('Round 2 - Hole by Hole'!R19,"="&amp;$R$2-1))+(COUNTIF('Round 2 - Hole by Hole'!S19,"="&amp;$S$2-1))+(COUNTIF('Round 2 - Hole by Hole'!T19,"="&amp;$T$2-1))</f>
        <v>0</v>
      </c>
      <c r="L22" s="87">
        <f>SUM(COUNTIF('Round 2 - Hole by Hole'!B19,"="&amp;$B$2))+(COUNTIF('Round 2 - Hole by Hole'!C19,"="&amp;$C$2))+(COUNTIF('Round 2 - Hole by Hole'!D19,"="&amp;$D$2))+(COUNTIF('Round 2 - Hole by Hole'!E19,"="&amp;$E$2))+(COUNTIF('Round 2 - Hole by Hole'!F19,"="&amp;$F$2))+(COUNTIF('Round 2 - Hole by Hole'!G19,"="&amp;$G$2))+(COUNTIF('Round 2 - Hole by Hole'!H19,"="&amp;$H$2))+(COUNTIF('Round 2 - Hole by Hole'!I19,"="&amp;$I$2))+(COUNTIF('Round 2 - Hole by Hole'!J19,"="&amp;$J$2))+(COUNTIF('Round 2 - Hole by Hole'!L19,"="&amp;$L$2))+(COUNTIF('Round 2 - Hole by Hole'!M19,"="&amp;$M$2))+(COUNTIF('Round 2 - Hole by Hole'!N19,"="&amp;$N$2))+(COUNTIF('Round 2 - Hole by Hole'!O19,"="&amp;$O$2))+(COUNTIF('Round 2 - Hole by Hole'!P19,"="&amp;$P$2))+(COUNTIF('Round 2 - Hole by Hole'!Q19,"="&amp;$Q$2))+(COUNTIF('Round 2 - Hole by Hole'!R19,"="&amp;$R$2))+(COUNTIF('Round 2 - Hole by Hole'!S19,"="&amp;$S$2))+(COUNTIF('Round 2 - Hole by Hole'!T19,"="&amp;$T$2))</f>
        <v>6</v>
      </c>
      <c r="M22" s="87">
        <f>SUM(COUNTIF('Round 2 - Hole by Hole'!B19,"="&amp;$B$2+1))+(COUNTIF('Round 2 - Hole by Hole'!C19,"="&amp;$C$2+1))+(COUNTIF('Round 2 - Hole by Hole'!D19,"="&amp;$D$2+1))+(COUNTIF('Round 2 - Hole by Hole'!E19,"="&amp;$E$2+1))+(COUNTIF('Round 2 - Hole by Hole'!F19,"="&amp;$F$2+1))+(COUNTIF('Round 2 - Hole by Hole'!G19,"="&amp;$G$2+1))+(COUNTIF('Round 2 - Hole by Hole'!H19,"="&amp;$H$2+1))+(COUNTIF('Round 2 - Hole by Hole'!I19,"="&amp;$I$2+1))+(COUNTIF('Round 2 - Hole by Hole'!J19,"="&amp;$J$2+1))+(COUNTIF('Round 2 - Hole by Hole'!L19,"="&amp;$L$2+1))+(COUNTIF('Round 2 - Hole by Hole'!M19,"="&amp;$M$2+1))+(COUNTIF('Round 2 - Hole by Hole'!N19,"="&amp;$N$2+1))+(COUNTIF('Round 2 - Hole by Hole'!O19,"="&amp;$O$2+1))+(COUNTIF('Round 2 - Hole by Hole'!P19,"="&amp;$P$2+1))+(COUNTIF('Round 2 - Hole by Hole'!Q19,"="&amp;$Q$2+1))+(COUNTIF('Round 2 - Hole by Hole'!R19,"="&amp;$R$2+1))+(COUNTIF('Round 2 - Hole by Hole'!S19,"="&amp;$S$2+1))+(COUNTIF('Round 2 - Hole by Hole'!T19,"="&amp;$T$2+1))</f>
        <v>6</v>
      </c>
      <c r="N22" s="87">
        <f>SUM(COUNTIF('Round 2 - Hole by Hole'!B19,"="&amp;$B$2+2))+(COUNTIF('Round 2 - Hole by Hole'!C19,"="&amp;$C$2+2))+(COUNTIF('Round 2 - Hole by Hole'!D19,"="&amp;$D$2+2))+(COUNTIF('Round 2 - Hole by Hole'!E19,"="&amp;$E$2+2))+(COUNTIF('Round 2 - Hole by Hole'!F19,"="&amp;$F$2+2))+(COUNTIF('Round 2 - Hole by Hole'!G19,"="&amp;$G$2+2))+(COUNTIF('Round 2 - Hole by Hole'!H19,"="&amp;$H$2+2))+(COUNTIF('Round 2 - Hole by Hole'!I19,"="&amp;$I$2+2))+(COUNTIF('Round 2 - Hole by Hole'!J19,"="&amp;$J$2+2))+(COUNTIF('Round 2 - Hole by Hole'!L19,"="&amp;$L$2+2))+(COUNTIF('Round 2 - Hole by Hole'!M19,"="&amp;$M$2+2))+(COUNTIF('Round 2 - Hole by Hole'!N19,"="&amp;$N$2+2))+(COUNTIF('Round 2 - Hole by Hole'!O19,"="&amp;$O$2+2))+(COUNTIF('Round 2 - Hole by Hole'!P19,"="&amp;$P$2+2))+(COUNTIF('Round 2 - Hole by Hole'!Q19,"="&amp;$Q$2+2))+(COUNTIF('Round 2 - Hole by Hole'!R19,"="&amp;$R$2+2))+(COUNTIF('Round 2 - Hole by Hole'!S19,"="&amp;$S$2+2))+(COUNTIF('Round 2 - Hole by Hole'!T19,"="&amp;$T$2+2))</f>
        <v>5</v>
      </c>
      <c r="O22" s="87">
        <f>SUM(COUNTIF('Round 2 - Hole by Hole'!B19,"&gt;"&amp;$B$2+2.1))+(COUNTIF('Round 2 - Hole by Hole'!C19,"&gt;"&amp;$C$2+2.1))+(COUNTIF('Round 2 - Hole by Hole'!D19,"&gt;"&amp;$D$2+2.1))+(COUNTIF('Round 2 - Hole by Hole'!E19,"&gt;"&amp;$E$2+2.1))+(COUNTIF('Round 2 - Hole by Hole'!F19,"&gt;"&amp;$F$2+2.1))+(COUNTIF('Round 2 - Hole by Hole'!G19,"&gt;"&amp;$G$2+2.1))+(COUNTIF('Round 2 - Hole by Hole'!H19,"&gt;"&amp;$H$2+2.1))+(COUNTIF('Round 2 - Hole by Hole'!I19,"&gt;"&amp;$I$2+2.1))+(COUNTIF('Round 2 - Hole by Hole'!J19,"&gt;"&amp;$J$2+2.1))+(COUNTIF('Round 2 - Hole by Hole'!L19,"&gt;"&amp;$L$2+2.1))+(COUNTIF('Round 2 - Hole by Hole'!M19,"&gt;"&amp;$M$2+2.1))+(COUNTIF('Round 2 - Hole by Hole'!N19,"&gt;"&amp;$N$2+2.1))+(COUNTIF('Round 2 - Hole by Hole'!O19,"&gt;"&amp;$O$2+2.1))+(COUNTIF('Round 2 - Hole by Hole'!P19,"&gt;"&amp;$P$2+2.1))+(COUNTIF('Round 2 - Hole by Hole'!Q19,"&gt;"&amp;$Q$2+2.1))+(COUNTIF('Round 2 - Hole by Hole'!R19,"&gt;"&amp;$R$2+2.1))+(COUNTIF('Round 2 - Hole by Hole'!S19,"&gt;"&amp;$S$2+2.1))+(COUNTIF('Round 2 - Hole by Hole'!T19,"&gt;"&amp;$T$2+2.1))</f>
        <v>1</v>
      </c>
      <c r="Q22" s="86">
        <f>SUM(COUNTIF('Round 3 - Hole by Hole'!B19,"&lt;"&amp;$B$3-1.9))+(COUNTIF('Round 3 - Hole by Hole'!C19,"&lt;"&amp;$C$3-1.9))+(COUNTIF('Round 3 - Hole by Hole'!D19,"&lt;"&amp;$D$3-1.9))+(COUNTIF('Round 3 - Hole by Hole'!E19,"&lt;"&amp;$E$3-1.9))+(COUNTIF('Round 3 - Hole by Hole'!F19,"&lt;"&amp;$F$3-1.9))+(COUNTIF('Round 3 - Hole by Hole'!G19,"&lt;"&amp;$G$3-1.9))+(COUNTIF('Round 3 - Hole by Hole'!H19,"&lt;"&amp;$H$3-1.9))+(COUNTIF('Round 3 - Hole by Hole'!I19,"&lt;"&amp;$I$3-1.9))+(COUNTIF('Round 3 - Hole by Hole'!J19,"&lt;"&amp;$J$3-1.9))+(COUNTIF('Round 3 - Hole by Hole'!L19,"&lt;"&amp;$L$3-1.9))+(COUNTIF('Round 3 - Hole by Hole'!M19,"&lt;"&amp;$M$3-1.9))+(COUNTIF('Round 3 - Hole by Hole'!N19,"&lt;"&amp;$N$3-1.9))+(COUNTIF('Round 3 - Hole by Hole'!O19,"&lt;"&amp;$O$3-1.9))+(COUNTIF('Round 3 - Hole by Hole'!P19,"&lt;"&amp;$P$3-1.9))+(COUNTIF('Round 3 - Hole by Hole'!Q19,"&lt;"&amp;$Q$3-1.9))+(COUNTIF('Round 3 - Hole by Hole'!R19,"&lt;"&amp;$R$3-1.9))+(COUNTIF('Round 3 - Hole by Hole'!S19,"&lt;"&amp;$S$3-1.9))+(COUNTIF('Round 3 - Hole by Hole'!T19,"&lt;"&amp;$T$3-1.9))</f>
        <v>0</v>
      </c>
      <c r="R22" s="87">
        <f>SUM(COUNTIF('Round 3 - Hole by Hole'!B19,"="&amp;$B$3-1))+(COUNTIF('Round 3 - Hole by Hole'!C19,"="&amp;$C$3-1))+(COUNTIF('Round 3 - Hole by Hole'!D19,"="&amp;$D$3-1))+(COUNTIF('Round 3 - Hole by Hole'!E19,"="&amp;$E$3-1))+(COUNTIF('Round 3 - Hole by Hole'!F19,"="&amp;$F$3-1))+(COUNTIF('Round 3 - Hole by Hole'!G19,"="&amp;$G$3-1))+(COUNTIF('Round 3 - Hole by Hole'!H19,"="&amp;$H$3-1))+(COUNTIF('Round 3 - Hole by Hole'!I19,"="&amp;$I$3-1))+(COUNTIF('Round 3 - Hole by Hole'!J19,"="&amp;$J$3-1))+(COUNTIF('Round 3 - Hole by Hole'!L19,"="&amp;$L$3-1))+(COUNTIF('Round 3 - Hole by Hole'!M19,"="&amp;$M$3-1))+(COUNTIF('Round 3 - Hole by Hole'!N19,"="&amp;$N$3-1))+(COUNTIF('Round 3 - Hole by Hole'!O19,"="&amp;$O$3-1))+(COUNTIF('Round 3 - Hole by Hole'!P19,"="&amp;$P$3-1))+(COUNTIF('Round 3 - Hole by Hole'!Q19,"="&amp;$Q$3-1))+(COUNTIF('Round 3 - Hole by Hole'!R19,"="&amp;$R$3-1))+(COUNTIF('Round 3 - Hole by Hole'!S19,"="&amp;$S$3-1))+(COUNTIF('Round 3 - Hole by Hole'!T19,"="&amp;$T$3-1))</f>
        <v>2</v>
      </c>
      <c r="S22" s="87">
        <f>SUM(COUNTIF('Round 3 - Hole by Hole'!B19,"="&amp;$B$3))+(COUNTIF('Round 3 - Hole by Hole'!C19,"="&amp;$C$3))+(COUNTIF('Round 3 - Hole by Hole'!D19,"="&amp;$D$3))+(COUNTIF('Round 3 - Hole by Hole'!E19,"="&amp;$E$3))+(COUNTIF('Round 3 - Hole by Hole'!F19,"="&amp;$F$3))+(COUNTIF('Round 3 - Hole by Hole'!G19,"="&amp;$G$3))+(COUNTIF('Round 3 - Hole by Hole'!H19,"="&amp;$H$3))+(COUNTIF('Round 3 - Hole by Hole'!I19,"="&amp;$I$3))+(COUNTIF('Round 3 - Hole by Hole'!J19,"="&amp;$J$3))+(COUNTIF('Round 3 - Hole by Hole'!L19,"="&amp;$L$3))+(COUNTIF('Round 3 - Hole by Hole'!M19,"="&amp;$M$3))+(COUNTIF('Round 3 - Hole by Hole'!N19,"="&amp;$N$3))+(COUNTIF('Round 3 - Hole by Hole'!O19,"="&amp;$O$3))+(COUNTIF('Round 3 - Hole by Hole'!P19,"="&amp;$P$3))+(COUNTIF('Round 3 - Hole by Hole'!Q19,"="&amp;$Q$3))+(COUNTIF('Round 3 - Hole by Hole'!R19,"="&amp;$R$3))+(COUNTIF('Round 3 - Hole by Hole'!S19,"="&amp;$S$3))+(COUNTIF('Round 3 - Hole by Hole'!T19,"="&amp;$T$3))</f>
        <v>4</v>
      </c>
      <c r="T22" s="87">
        <f>SUM(COUNTIF('Round 3 - Hole by Hole'!B19,"="&amp;$B$3+1))+(COUNTIF('Round 3 - Hole by Hole'!C19,"="&amp;$C$3+1))+(COUNTIF('Round 3 - Hole by Hole'!D19,"="&amp;$D$3+1))+(COUNTIF('Round 3 - Hole by Hole'!E19,"="&amp;$E$3+1))+(COUNTIF('Round 3 - Hole by Hole'!F19,"="&amp;$F$3+1))+(COUNTIF('Round 3 - Hole by Hole'!G19,"="&amp;$G$3+1))+(COUNTIF('Round 3 - Hole by Hole'!H19,"="&amp;$H$3+1))+(COUNTIF('Round 3 - Hole by Hole'!I19,"="&amp;$I$3+1))+(COUNTIF('Round 3 - Hole by Hole'!J19,"="&amp;$J$3+1))+(COUNTIF('Round 3 - Hole by Hole'!L19,"="&amp;$L$3+1))+(COUNTIF('Round 3 - Hole by Hole'!M19,"="&amp;$M$3+1))+(COUNTIF('Round 3 - Hole by Hole'!N19,"="&amp;$N$3+1))+(COUNTIF('Round 3 - Hole by Hole'!O19,"="&amp;$O$3+1))+(COUNTIF('Round 3 - Hole by Hole'!P19,"="&amp;$P$3+1))+(COUNTIF('Round 3 - Hole by Hole'!Q19,"="&amp;$Q$3+1))+(COUNTIF('Round 3 - Hole by Hole'!R19,"="&amp;$R$3+1))+(COUNTIF('Round 3 - Hole by Hole'!S19,"="&amp;$S$3+1))+(COUNTIF('Round 3 - Hole by Hole'!T19,"="&amp;$T$3+1))</f>
        <v>8</v>
      </c>
      <c r="U22" s="87">
        <f>SUM(COUNTIF('Round 3 - Hole by Hole'!B19,"="&amp;$B$3+2))+(COUNTIF('Round 3 - Hole by Hole'!C19,"="&amp;$C$3+2))+(COUNTIF('Round 3 - Hole by Hole'!D19,"="&amp;$D$3+2))+(COUNTIF('Round 3 - Hole by Hole'!E19,"="&amp;$E$3+2))+(COUNTIF('Round 3 - Hole by Hole'!F19,"="&amp;$F$3+2))+(COUNTIF('Round 3 - Hole by Hole'!G19,"="&amp;$G$3+2))+(COUNTIF('Round 3 - Hole by Hole'!H19,"="&amp;$H$3+2))+(COUNTIF('Round 3 - Hole by Hole'!I19,"="&amp;$I$3+2))+(COUNTIF('Round 3 - Hole by Hole'!J19,"="&amp;$J$3+2))+(COUNTIF('Round 3 - Hole by Hole'!L19,"="&amp;$L$3+2))+(COUNTIF('Round 3 - Hole by Hole'!M19,"="&amp;$M$3+2))+(COUNTIF('Round 3 - Hole by Hole'!N19,"="&amp;$N$3+2))+(COUNTIF('Round 3 - Hole by Hole'!O19,"="&amp;$O$3+2))+(COUNTIF('Round 3 - Hole by Hole'!P19,"="&amp;$P$3+2))+(COUNTIF('Round 3 - Hole by Hole'!Q19,"="&amp;$Q$3+2))+(COUNTIF('Round 3 - Hole by Hole'!R19,"="&amp;$R$3+2))+(COUNTIF('Round 3 - Hole by Hole'!S19,"="&amp;$S$3+2))+(COUNTIF('Round 3 - Hole by Hole'!T19,"="&amp;$T$3+2))</f>
        <v>2</v>
      </c>
      <c r="V22" s="87">
        <f>SUM(COUNTIF('Round 3 - Hole by Hole'!B19,"&gt;"&amp;$B$3+2.1))+(COUNTIF('Round 3 - Hole by Hole'!C19,"&gt;"&amp;$C$3+2.1))+(COUNTIF('Round 3 - Hole by Hole'!D19,"&gt;"&amp;$D$3+2.1))+(COUNTIF('Round 3 - Hole by Hole'!E19,"&gt;"&amp;$E$3+2.1))+(COUNTIF('Round 3 - Hole by Hole'!F19,"&gt;"&amp;$F$3+2.1))+(COUNTIF('Round 3 - Hole by Hole'!G19,"&gt;"&amp;$G$3+2.1))+(COUNTIF('Round 3 - Hole by Hole'!H19,"&gt;"&amp;$H$3+2.1))+(COUNTIF('Round 3 - Hole by Hole'!I19,"&gt;"&amp;$I$3+2.1))+(COUNTIF('Round 3 - Hole by Hole'!J19,"&gt;"&amp;$J$3+2.1))+(COUNTIF('Round 3 - Hole by Hole'!L19,"&gt;"&amp;$L$3+2.1))+(COUNTIF('Round 3 - Hole by Hole'!M19,"&gt;"&amp;$M$3+2.1))+(COUNTIF('Round 3 - Hole by Hole'!N19,"&gt;"&amp;$N$3+2.1))+(COUNTIF('Round 3 - Hole by Hole'!O19,"&gt;"&amp;$O$3+2.1))+(COUNTIF('Round 3 - Hole by Hole'!P19,"&gt;"&amp;$P$3+2.1))+(COUNTIF('Round 3 - Hole by Hole'!Q19,"&gt;"&amp;$Q$3+2.1))+(COUNTIF('Round 3 - Hole by Hole'!R19,"&gt;"&amp;$R$3+2.1))+(COUNTIF('Round 3 - Hole by Hole'!S19,"&gt;"&amp;$S$3+2.1))+(COUNTIF('Round 3 - Hole by Hole'!T19,"&gt;"&amp;$T$3+2.1))</f>
        <v>2</v>
      </c>
      <c r="X22" s="86">
        <f>SUM(C22,J22,Q22)</f>
        <v>0</v>
      </c>
      <c r="Y22" s="86">
        <f t="shared" ref="Y22:Y26" si="29">SUM(D22,K22,R22)</f>
        <v>2</v>
      </c>
      <c r="Z22" s="86">
        <f t="shared" ref="Z22:Z26" si="30">SUM(E22,L22,S22)</f>
        <v>16</v>
      </c>
      <c r="AA22" s="86">
        <f t="shared" ref="AA22:AA26" si="31">SUM(F22,M22,T22)</f>
        <v>23</v>
      </c>
      <c r="AB22" s="86">
        <f t="shared" ref="AB22:AB26" si="32">SUM(G22,N22,U22)</f>
        <v>9</v>
      </c>
      <c r="AC22" s="86">
        <f>SUM(H22,O22,V22)</f>
        <v>4</v>
      </c>
    </row>
    <row r="23" spans="1:29">
      <c r="A23" s="58" t="str">
        <f>'Players by Team'!M3</f>
        <v>DANIELLE DIMAFELIX</v>
      </c>
      <c r="B23" s="85"/>
      <c r="C23" s="110">
        <f>SUM(COUNTIF('Round 1 - Hole by Hole'!B20,"&lt;"&amp;$B$2-1.9))+(COUNTIF('Round 1 - Hole by Hole'!C20,"&lt;"&amp;$C$2-1.9))+(COUNTIF('Round 1 - Hole by Hole'!D20,"&lt;"&amp;$D$2-1.9))+(COUNTIF('Round 1 - Hole by Hole'!E20,"&lt;"&amp;$E$2-1.9))+(COUNTIF('Round 1 - Hole by Hole'!F20,"&lt;"&amp;$F$2-1.9))+(COUNTIF('Round 1 - Hole by Hole'!G20,"&lt;"&amp;$G$2-1.9))+(COUNTIF('Round 1 - Hole by Hole'!H20,"&lt;"&amp;$H$2-1.9))+(COUNTIF('Round 1 - Hole by Hole'!I20,"&lt;"&amp;$I$2-1.9))+(COUNTIF('Round 1 - Hole by Hole'!J20,"&lt;"&amp;$J$2-1.9))+(COUNTIF('Round 1 - Hole by Hole'!L20,"&lt;"&amp;$L$2-1.9))+(COUNTIF('Round 1 - Hole by Hole'!M20,"&lt;"&amp;$M$2-1.9))+(COUNTIF('Round 1 - Hole by Hole'!N20,"&lt;"&amp;$N$2-1.9))+(COUNTIF('Round 1 - Hole by Hole'!O20,"&lt;"&amp;$O$2-1.9))+(COUNTIF('Round 1 - Hole by Hole'!P20,"&lt;"&amp;$P$2-1.9))+(COUNTIF('Round 1 - Hole by Hole'!Q20,"&lt;"&amp;$Q$2-1.9))+(COUNTIF('Round 1 - Hole by Hole'!R20,"&lt;"&amp;$R$2-1.9))+(COUNTIF('Round 1 - Hole by Hole'!S20,"&lt;"&amp;$S$2-1.9))+(COUNTIF('Round 1 - Hole by Hole'!T20,"&lt;"&amp;$T$2-1.9))</f>
        <v>0</v>
      </c>
      <c r="D23" s="110">
        <f>SUM(COUNTIF('Round 1 - Hole by Hole'!B20,"="&amp;$B$2-1))+(COUNTIF('Round 1 - Hole by Hole'!C20,"="&amp;$C$2-1))+(COUNTIF('Round 1 - Hole by Hole'!D20,"="&amp;$D$2-1))+(COUNTIF('Round 1 - Hole by Hole'!E20,"="&amp;$E$2-1))+(COUNTIF('Round 1 - Hole by Hole'!F20,"="&amp;$F$2-1))+(COUNTIF('Round 1 - Hole by Hole'!G20,"="&amp;$G$2-1))+(COUNTIF('Round 1 - Hole by Hole'!H20,"="&amp;$H$2-1))+(COUNTIF('Round 1 - Hole by Hole'!I20,"="&amp;$I$2-1))+(COUNTIF('Round 1 - Hole by Hole'!J20,"="&amp;$J$2-1))+(COUNTIF('Round 1 - Hole by Hole'!L20,"="&amp;$L$2-1))+(COUNTIF('Round 1 - Hole by Hole'!M20,"="&amp;$M$2-1))+(COUNTIF('Round 1 - Hole by Hole'!N20,"="&amp;$N$2-1))+(COUNTIF('Round 1 - Hole by Hole'!O20,"="&amp;$O$2-1))+(COUNTIF('Round 1 - Hole by Hole'!P20,"="&amp;$P$2-1))+(COUNTIF('Round 1 - Hole by Hole'!Q20,"="&amp;$Q$2-1))+(COUNTIF('Round 1 - Hole by Hole'!R20,"="&amp;$R$2-1))+(COUNTIF('Round 1 - Hole by Hole'!S20,"="&amp;$S$2-1))+(COUNTIF('Round 1 - Hole by Hole'!T20,"="&amp;$T$2-1))</f>
        <v>0</v>
      </c>
      <c r="E23" s="110">
        <f>SUM(COUNTIF('Round 1 - Hole by Hole'!B20,"="&amp;$B$2))+(COUNTIF('Round 1 - Hole by Hole'!C20,"="&amp;$C$2))+(COUNTIF('Round 1 - Hole by Hole'!D20,"="&amp;$D$2))+(COUNTIF('Round 1 - Hole by Hole'!E20,"="&amp;$E$2))+(COUNTIF('Round 1 - Hole by Hole'!F20,"="&amp;$F$2))+(COUNTIF('Round 1 - Hole by Hole'!G20,"="&amp;$G$2))+(COUNTIF('Round 1 - Hole by Hole'!H20,"="&amp;$H$2))+(COUNTIF('Round 1 - Hole by Hole'!I20,"="&amp;$I$2))+(COUNTIF('Round 1 - Hole by Hole'!J20,"="&amp;$J$2))+(COUNTIF('Round 1 - Hole by Hole'!L20,"="&amp;$L$2))+(COUNTIF('Round 1 - Hole by Hole'!M20,"="&amp;$M$2))+(COUNTIF('Round 1 - Hole by Hole'!N20,"="&amp;$N$2))+(COUNTIF('Round 1 - Hole by Hole'!O20,"="&amp;$O$2))+(COUNTIF('Round 1 - Hole by Hole'!P20,"="&amp;$P$2))+(COUNTIF('Round 1 - Hole by Hole'!Q20,"="&amp;$Q$2))+(COUNTIF('Round 1 - Hole by Hole'!R20,"="&amp;$R$2))+(COUNTIF('Round 1 - Hole by Hole'!S20,"="&amp;$S$2))+(COUNTIF('Round 1 - Hole by Hole'!T20,"="&amp;$T$2))</f>
        <v>9</v>
      </c>
      <c r="F23" s="110">
        <f>SUM(COUNTIF('Round 1 - Hole by Hole'!B20,"="&amp;$B$2+1))+(COUNTIF('Round 1 - Hole by Hole'!C20,"="&amp;$C$2+1))+(COUNTIF('Round 1 - Hole by Hole'!D20,"="&amp;$D$2+1))+(COUNTIF('Round 1 - Hole by Hole'!E20,"="&amp;$E$2+1))+(COUNTIF('Round 1 - Hole by Hole'!F20,"="&amp;$F$2+1))+(COUNTIF('Round 1 - Hole by Hole'!G20,"="&amp;$G$2+1))+(COUNTIF('Round 1 - Hole by Hole'!H20,"="&amp;$H$2+1))+(COUNTIF('Round 1 - Hole by Hole'!I20,"="&amp;$I$2+1))+(COUNTIF('Round 1 - Hole by Hole'!J20,"="&amp;$J$2+1))+(COUNTIF('Round 1 - Hole by Hole'!L20,"="&amp;$L$2+1))+(COUNTIF('Round 1 - Hole by Hole'!M20,"="&amp;$M$2+1))+(COUNTIF('Round 1 - Hole by Hole'!N20,"="&amp;$N$2+1))+(COUNTIF('Round 1 - Hole by Hole'!O20,"="&amp;$O$2+1))+(COUNTIF('Round 1 - Hole by Hole'!P20,"="&amp;$P$2+1))+(COUNTIF('Round 1 - Hole by Hole'!Q20,"="&amp;$Q$2+1))+(COUNTIF('Round 1 - Hole by Hole'!R20,"="&amp;$R$2+1))+(COUNTIF('Round 1 - Hole by Hole'!S20,"="&amp;$S$2+1))+(COUNTIF('Round 1 - Hole by Hole'!T20,"="&amp;$T$2+1))</f>
        <v>8</v>
      </c>
      <c r="G23" s="110">
        <f>SUM(COUNTIF('Round 1 - Hole by Hole'!B20,"="&amp;$B$2+2))+(COUNTIF('Round 1 - Hole by Hole'!C20,"="&amp;$C$2+2))+(COUNTIF('Round 1 - Hole by Hole'!D20,"="&amp;$D$2+2))+(COUNTIF('Round 1 - Hole by Hole'!E20,"="&amp;$E$2+2))+(COUNTIF('Round 1 - Hole by Hole'!F20,"="&amp;$F$2+2))+(COUNTIF('Round 1 - Hole by Hole'!G20,"="&amp;$G$2+2))+(COUNTIF('Round 1 - Hole by Hole'!H20,"="&amp;$H$2+2))+(COUNTIF('Round 1 - Hole by Hole'!I20,"="&amp;$I$2+2))+(COUNTIF('Round 1 - Hole by Hole'!J20,"="&amp;$J$2+2))+(COUNTIF('Round 1 - Hole by Hole'!L20,"="&amp;$L$2+2))+(COUNTIF('Round 1 - Hole by Hole'!M20,"="&amp;$M$2+2))+(COUNTIF('Round 1 - Hole by Hole'!N20,"="&amp;$N$2+2))+(COUNTIF('Round 1 - Hole by Hole'!O20,"="&amp;$O$2+2))+(COUNTIF('Round 1 - Hole by Hole'!P20,"="&amp;$P$2+2))+(COUNTIF('Round 1 - Hole by Hole'!Q20,"="&amp;$Q$2+2))+(COUNTIF('Round 1 - Hole by Hole'!R20,"="&amp;$R$2+2))+(COUNTIF('Round 1 - Hole by Hole'!S20,"="&amp;$S$2+2))+(COUNTIF('Round 1 - Hole by Hole'!T20,"="&amp;$T$2+2))</f>
        <v>0</v>
      </c>
      <c r="H23" s="110">
        <f>SUM(COUNTIF('Round 1 - Hole by Hole'!B20,"&gt;"&amp;$B$2+2.1))+(COUNTIF('Round 1 - Hole by Hole'!C20,"&gt;"&amp;$C$2+2.1))+(COUNTIF('Round 1 - Hole by Hole'!D20,"&gt;"&amp;$D$2+2.1))+(COUNTIF('Round 1 - Hole by Hole'!E20,"&gt;"&amp;$E$2+2.1))+(COUNTIF('Round 1 - Hole by Hole'!F20,"&gt;"&amp;$F$2+2.1))+(COUNTIF('Round 1 - Hole by Hole'!G20,"&gt;"&amp;$G$2+2.1))+(COUNTIF('Round 1 - Hole by Hole'!H20,"&gt;"&amp;$H$2+2.1))+(COUNTIF('Round 1 - Hole by Hole'!I20,"&gt;"&amp;$I$2+2.1))+(COUNTIF('Round 1 - Hole by Hole'!J20,"&gt;"&amp;$J$2+2.1))+(COUNTIF('Round 1 - Hole by Hole'!L20,"&gt;"&amp;$L$2+2.1))+(COUNTIF('Round 1 - Hole by Hole'!M20,"&gt;"&amp;$M$2+2.1))+(COUNTIF('Round 1 - Hole by Hole'!N20,"&gt;"&amp;$N$2+2.1))+(COUNTIF('Round 1 - Hole by Hole'!O20,"&gt;"&amp;$O$2+2.1))+(COUNTIF('Round 1 - Hole by Hole'!P20,"&gt;"&amp;$P$2+2.1))+(COUNTIF('Round 1 - Hole by Hole'!Q20,"&gt;"&amp;$Q$2+2.1))+(COUNTIF('Round 1 - Hole by Hole'!R20,"&gt;"&amp;$R$2+2.1))+(COUNTIF('Round 1 - Hole by Hole'!S20,"&gt;"&amp;$S$2+2.1))+(COUNTIF('Round 1 - Hole by Hole'!T20,"&gt;"&amp;$T$2+2.1))</f>
        <v>1</v>
      </c>
      <c r="J23" s="110">
        <f>SUM(COUNTIF('Round 2 - Hole by Hole'!B20,"&lt;"&amp;$B$2-1.9))+(COUNTIF('Round 2 - Hole by Hole'!C20,"&lt;"&amp;$C$2-1.9))+(COUNTIF('Round 2 - Hole by Hole'!D20,"&lt;"&amp;$D$2-1.9))+(COUNTIF('Round 2 - Hole by Hole'!E20,"&lt;"&amp;$E$2-1.9))+(COUNTIF('Round 2 - Hole by Hole'!F20,"&lt;"&amp;$F$2-1.9))+(COUNTIF('Round 2 - Hole by Hole'!G20,"&lt;"&amp;$G$2-1.9))+(COUNTIF('Round 2 - Hole by Hole'!H20,"&lt;"&amp;$H$2-1.9))+(COUNTIF('Round 2 - Hole by Hole'!I20,"&lt;"&amp;$I$2-1.9))+(COUNTIF('Round 2 - Hole by Hole'!J20,"&lt;"&amp;$J$2-1.9))+(COUNTIF('Round 2 - Hole by Hole'!L20,"&lt;"&amp;$L$2-1.9))+(COUNTIF('Round 2 - Hole by Hole'!M20,"&lt;"&amp;$M$2-1.9))+(COUNTIF('Round 2 - Hole by Hole'!N20,"&lt;"&amp;$N$2-1.9))+(COUNTIF('Round 2 - Hole by Hole'!O20,"&lt;"&amp;$O$2-1.9))+(COUNTIF('Round 2 - Hole by Hole'!P20,"&lt;"&amp;$P$2-1.9))+(COUNTIF('Round 2 - Hole by Hole'!Q20,"&lt;"&amp;$Q$2-1.9))+(COUNTIF('Round 2 - Hole by Hole'!R20,"&lt;"&amp;$R$2-1.9))+(COUNTIF('Round 2 - Hole by Hole'!S20,"&lt;"&amp;$S$2-1.9))+(COUNTIF('Round 2 - Hole by Hole'!T20,"&lt;"&amp;$T$2-1.9))</f>
        <v>0</v>
      </c>
      <c r="K23" s="110">
        <f>SUM(COUNTIF('Round 2 - Hole by Hole'!B20,"="&amp;$B$2-1))+(COUNTIF('Round 2 - Hole by Hole'!C20,"="&amp;$C$2-1))+(COUNTIF('Round 2 - Hole by Hole'!D20,"="&amp;$D$2-1))+(COUNTIF('Round 2 - Hole by Hole'!E20,"="&amp;$E$2-1))+(COUNTIF('Round 2 - Hole by Hole'!F20,"="&amp;$F$2-1))+(COUNTIF('Round 2 - Hole by Hole'!G20,"="&amp;$G$2-1))+(COUNTIF('Round 2 - Hole by Hole'!H20,"="&amp;$H$2-1))+(COUNTIF('Round 2 - Hole by Hole'!I20,"="&amp;$I$2-1))+(COUNTIF('Round 2 - Hole by Hole'!J20,"="&amp;$J$2-1))+(COUNTIF('Round 2 - Hole by Hole'!L20,"="&amp;$L$2-1))+(COUNTIF('Round 2 - Hole by Hole'!M20,"="&amp;$M$2-1))+(COUNTIF('Round 2 - Hole by Hole'!N20,"="&amp;$N$2-1))+(COUNTIF('Round 2 - Hole by Hole'!O20,"="&amp;$O$2-1))+(COUNTIF('Round 2 - Hole by Hole'!P20,"="&amp;$P$2-1))+(COUNTIF('Round 2 - Hole by Hole'!Q20,"="&amp;$Q$2-1))+(COUNTIF('Round 2 - Hole by Hole'!R20,"="&amp;$R$2-1))+(COUNTIF('Round 2 - Hole by Hole'!S20,"="&amp;$S$2-1))+(COUNTIF('Round 2 - Hole by Hole'!T20,"="&amp;$T$2-1))</f>
        <v>2</v>
      </c>
      <c r="L23" s="110">
        <f>SUM(COUNTIF('Round 2 - Hole by Hole'!B20,"="&amp;$B$2))+(COUNTIF('Round 2 - Hole by Hole'!C20,"="&amp;$C$2))+(COUNTIF('Round 2 - Hole by Hole'!D20,"="&amp;$D$2))+(COUNTIF('Round 2 - Hole by Hole'!E20,"="&amp;$E$2))+(COUNTIF('Round 2 - Hole by Hole'!F20,"="&amp;$F$2))+(COUNTIF('Round 2 - Hole by Hole'!G20,"="&amp;$G$2))+(COUNTIF('Round 2 - Hole by Hole'!H20,"="&amp;$H$2))+(COUNTIF('Round 2 - Hole by Hole'!I20,"="&amp;$I$2))+(COUNTIF('Round 2 - Hole by Hole'!J20,"="&amp;$J$2))+(COUNTIF('Round 2 - Hole by Hole'!L20,"="&amp;$L$2))+(COUNTIF('Round 2 - Hole by Hole'!M20,"="&amp;$M$2))+(COUNTIF('Round 2 - Hole by Hole'!N20,"="&amp;$N$2))+(COUNTIF('Round 2 - Hole by Hole'!O20,"="&amp;$O$2))+(COUNTIF('Round 2 - Hole by Hole'!P20,"="&amp;$P$2))+(COUNTIF('Round 2 - Hole by Hole'!Q20,"="&amp;$Q$2))+(COUNTIF('Round 2 - Hole by Hole'!R20,"="&amp;$R$2))+(COUNTIF('Round 2 - Hole by Hole'!S20,"="&amp;$S$2))+(COUNTIF('Round 2 - Hole by Hole'!T20,"="&amp;$T$2))</f>
        <v>6</v>
      </c>
      <c r="M23" s="110">
        <f>SUM(COUNTIF('Round 2 - Hole by Hole'!B20,"="&amp;$B$2+1))+(COUNTIF('Round 2 - Hole by Hole'!C20,"="&amp;$C$2+1))+(COUNTIF('Round 2 - Hole by Hole'!D20,"="&amp;$D$2+1))+(COUNTIF('Round 2 - Hole by Hole'!E20,"="&amp;$E$2+1))+(COUNTIF('Round 2 - Hole by Hole'!F20,"="&amp;$F$2+1))+(COUNTIF('Round 2 - Hole by Hole'!G20,"="&amp;$G$2+1))+(COUNTIF('Round 2 - Hole by Hole'!H20,"="&amp;$H$2+1))+(COUNTIF('Round 2 - Hole by Hole'!I20,"="&amp;$I$2+1))+(COUNTIF('Round 2 - Hole by Hole'!J20,"="&amp;$J$2+1))+(COUNTIF('Round 2 - Hole by Hole'!L20,"="&amp;$L$2+1))+(COUNTIF('Round 2 - Hole by Hole'!M20,"="&amp;$M$2+1))+(COUNTIF('Round 2 - Hole by Hole'!N20,"="&amp;$N$2+1))+(COUNTIF('Round 2 - Hole by Hole'!O20,"="&amp;$O$2+1))+(COUNTIF('Round 2 - Hole by Hole'!P20,"="&amp;$P$2+1))+(COUNTIF('Round 2 - Hole by Hole'!Q20,"="&amp;$Q$2+1))+(COUNTIF('Round 2 - Hole by Hole'!R20,"="&amp;$R$2+1))+(COUNTIF('Round 2 - Hole by Hole'!S20,"="&amp;$S$2+1))+(COUNTIF('Round 2 - Hole by Hole'!T20,"="&amp;$T$2+1))</f>
        <v>9</v>
      </c>
      <c r="N23" s="110">
        <f>SUM(COUNTIF('Round 2 - Hole by Hole'!B20,"="&amp;$B$2+2))+(COUNTIF('Round 2 - Hole by Hole'!C20,"="&amp;$C$2+2))+(COUNTIF('Round 2 - Hole by Hole'!D20,"="&amp;$D$2+2))+(COUNTIF('Round 2 - Hole by Hole'!E20,"="&amp;$E$2+2))+(COUNTIF('Round 2 - Hole by Hole'!F20,"="&amp;$F$2+2))+(COUNTIF('Round 2 - Hole by Hole'!G20,"="&amp;$G$2+2))+(COUNTIF('Round 2 - Hole by Hole'!H20,"="&amp;$H$2+2))+(COUNTIF('Round 2 - Hole by Hole'!I20,"="&amp;$I$2+2))+(COUNTIF('Round 2 - Hole by Hole'!J20,"="&amp;$J$2+2))+(COUNTIF('Round 2 - Hole by Hole'!L20,"="&amp;$L$2+2))+(COUNTIF('Round 2 - Hole by Hole'!M20,"="&amp;$M$2+2))+(COUNTIF('Round 2 - Hole by Hole'!N20,"="&amp;$N$2+2))+(COUNTIF('Round 2 - Hole by Hole'!O20,"="&amp;$O$2+2))+(COUNTIF('Round 2 - Hole by Hole'!P20,"="&amp;$P$2+2))+(COUNTIF('Round 2 - Hole by Hole'!Q20,"="&amp;$Q$2+2))+(COUNTIF('Round 2 - Hole by Hole'!R20,"="&amp;$R$2+2))+(COUNTIF('Round 2 - Hole by Hole'!S20,"="&amp;$S$2+2))+(COUNTIF('Round 2 - Hole by Hole'!T20,"="&amp;$T$2+2))</f>
        <v>1</v>
      </c>
      <c r="O23" s="110">
        <f>SUM(COUNTIF('Round 2 - Hole by Hole'!B20,"&gt;"&amp;$B$2+2.1))+(COUNTIF('Round 2 - Hole by Hole'!C20,"&gt;"&amp;$C$2+2.1))+(COUNTIF('Round 2 - Hole by Hole'!D20,"&gt;"&amp;$D$2+2.1))+(COUNTIF('Round 2 - Hole by Hole'!E20,"&gt;"&amp;$E$2+2.1))+(COUNTIF('Round 2 - Hole by Hole'!F20,"&gt;"&amp;$F$2+2.1))+(COUNTIF('Round 2 - Hole by Hole'!G20,"&gt;"&amp;$G$2+2.1))+(COUNTIF('Round 2 - Hole by Hole'!H20,"&gt;"&amp;$H$2+2.1))+(COUNTIF('Round 2 - Hole by Hole'!I20,"&gt;"&amp;$I$2+2.1))+(COUNTIF('Round 2 - Hole by Hole'!J20,"&gt;"&amp;$J$2+2.1))+(COUNTIF('Round 2 - Hole by Hole'!L20,"&gt;"&amp;$L$2+2.1))+(COUNTIF('Round 2 - Hole by Hole'!M20,"&gt;"&amp;$M$2+2.1))+(COUNTIF('Round 2 - Hole by Hole'!N20,"&gt;"&amp;$N$2+2.1))+(COUNTIF('Round 2 - Hole by Hole'!O20,"&gt;"&amp;$O$2+2.1))+(COUNTIF('Round 2 - Hole by Hole'!P20,"&gt;"&amp;$P$2+2.1))+(COUNTIF('Round 2 - Hole by Hole'!Q20,"&gt;"&amp;$Q$2+2.1))+(COUNTIF('Round 2 - Hole by Hole'!R20,"&gt;"&amp;$R$2+2.1))+(COUNTIF('Round 2 - Hole by Hole'!S20,"&gt;"&amp;$S$2+2.1))+(COUNTIF('Round 2 - Hole by Hole'!T20,"&gt;"&amp;$T$2+2.1))</f>
        <v>0</v>
      </c>
      <c r="Q23" s="110">
        <f>SUM(COUNTIF('Round 3 - Hole by Hole'!B20,"&lt;"&amp;$B$3-1.9))+(COUNTIF('Round 3 - Hole by Hole'!C20,"&lt;"&amp;$C$3-1.9))+(COUNTIF('Round 3 - Hole by Hole'!D20,"&lt;"&amp;$D$3-1.9))+(COUNTIF('Round 3 - Hole by Hole'!E20,"&lt;"&amp;$E$3-1.9))+(COUNTIF('Round 3 - Hole by Hole'!F20,"&lt;"&amp;$F$3-1.9))+(COUNTIF('Round 3 - Hole by Hole'!G20,"&lt;"&amp;$G$3-1.9))+(COUNTIF('Round 3 - Hole by Hole'!H20,"&lt;"&amp;$H$3-1.9))+(COUNTIF('Round 3 - Hole by Hole'!I20,"&lt;"&amp;$I$3-1.9))+(COUNTIF('Round 3 - Hole by Hole'!J20,"&lt;"&amp;$J$3-1.9))+(COUNTIF('Round 3 - Hole by Hole'!L20,"&lt;"&amp;$L$3-1.9))+(COUNTIF('Round 3 - Hole by Hole'!M20,"&lt;"&amp;$M$3-1.9))+(COUNTIF('Round 3 - Hole by Hole'!N20,"&lt;"&amp;$N$3-1.9))+(COUNTIF('Round 3 - Hole by Hole'!O20,"&lt;"&amp;$O$3-1.9))+(COUNTIF('Round 3 - Hole by Hole'!P20,"&lt;"&amp;$P$3-1.9))+(COUNTIF('Round 3 - Hole by Hole'!Q20,"&lt;"&amp;$Q$3-1.9))+(COUNTIF('Round 3 - Hole by Hole'!R20,"&lt;"&amp;$R$3-1.9))+(COUNTIF('Round 3 - Hole by Hole'!S20,"&lt;"&amp;$S$3-1.9))+(COUNTIF('Round 3 - Hole by Hole'!T20,"&lt;"&amp;$T$3-1.9))</f>
        <v>0</v>
      </c>
      <c r="R23" s="110">
        <f>SUM(COUNTIF('Round 3 - Hole by Hole'!B20,"="&amp;$B$3-1))+(COUNTIF('Round 3 - Hole by Hole'!C20,"="&amp;$C$3-1))+(COUNTIF('Round 3 - Hole by Hole'!D20,"="&amp;$D$3-1))+(COUNTIF('Round 3 - Hole by Hole'!E20,"="&amp;$E$3-1))+(COUNTIF('Round 3 - Hole by Hole'!F20,"="&amp;$F$3-1))+(COUNTIF('Round 3 - Hole by Hole'!G20,"="&amp;$G$3-1))+(COUNTIF('Round 3 - Hole by Hole'!H20,"="&amp;$H$3-1))+(COUNTIF('Round 3 - Hole by Hole'!I20,"="&amp;$I$3-1))+(COUNTIF('Round 3 - Hole by Hole'!J20,"="&amp;$J$3-1))+(COUNTIF('Round 3 - Hole by Hole'!L20,"="&amp;$L$3-1))+(COUNTIF('Round 3 - Hole by Hole'!M20,"="&amp;$M$3-1))+(COUNTIF('Round 3 - Hole by Hole'!N20,"="&amp;$N$3-1))+(COUNTIF('Round 3 - Hole by Hole'!O20,"="&amp;$O$3-1))+(COUNTIF('Round 3 - Hole by Hole'!P20,"="&amp;$P$3-1))+(COUNTIF('Round 3 - Hole by Hole'!Q20,"="&amp;$Q$3-1))+(COUNTIF('Round 3 - Hole by Hole'!R20,"="&amp;$R$3-1))+(COUNTIF('Round 3 - Hole by Hole'!S20,"="&amp;$S$3-1))+(COUNTIF('Round 3 - Hole by Hole'!T20,"="&amp;$T$3-1))</f>
        <v>0</v>
      </c>
      <c r="S23" s="110">
        <f>SUM(COUNTIF('Round 3 - Hole by Hole'!B20,"="&amp;$B$3))+(COUNTIF('Round 3 - Hole by Hole'!C20,"="&amp;$C$3))+(COUNTIF('Round 3 - Hole by Hole'!D20,"="&amp;$D$3))+(COUNTIF('Round 3 - Hole by Hole'!E20,"="&amp;$E$3))+(COUNTIF('Round 3 - Hole by Hole'!F20,"="&amp;$F$3))+(COUNTIF('Round 3 - Hole by Hole'!G20,"="&amp;$G$3))+(COUNTIF('Round 3 - Hole by Hole'!H20,"="&amp;$H$3))+(COUNTIF('Round 3 - Hole by Hole'!I20,"="&amp;$I$3))+(COUNTIF('Round 3 - Hole by Hole'!J20,"="&amp;$J$3))+(COUNTIF('Round 3 - Hole by Hole'!L20,"="&amp;$L$3))+(COUNTIF('Round 3 - Hole by Hole'!M20,"="&amp;$M$3))+(COUNTIF('Round 3 - Hole by Hole'!N20,"="&amp;$N$3))+(COUNTIF('Round 3 - Hole by Hole'!O20,"="&amp;$O$3))+(COUNTIF('Round 3 - Hole by Hole'!P20,"="&amp;$P$3))+(COUNTIF('Round 3 - Hole by Hole'!Q20,"="&amp;$Q$3))+(COUNTIF('Round 3 - Hole by Hole'!R20,"="&amp;$R$3))+(COUNTIF('Round 3 - Hole by Hole'!S20,"="&amp;$S$3))+(COUNTIF('Round 3 - Hole by Hole'!T20,"="&amp;$T$3))</f>
        <v>9</v>
      </c>
      <c r="T23" s="110">
        <f>SUM(COUNTIF('Round 3 - Hole by Hole'!B20,"="&amp;$B$3+1))+(COUNTIF('Round 3 - Hole by Hole'!C20,"="&amp;$C$3+1))+(COUNTIF('Round 3 - Hole by Hole'!D20,"="&amp;$D$3+1))+(COUNTIF('Round 3 - Hole by Hole'!E20,"="&amp;$E$3+1))+(COUNTIF('Round 3 - Hole by Hole'!F20,"="&amp;$F$3+1))+(COUNTIF('Round 3 - Hole by Hole'!G20,"="&amp;$G$3+1))+(COUNTIF('Round 3 - Hole by Hole'!H20,"="&amp;$H$3+1))+(COUNTIF('Round 3 - Hole by Hole'!I20,"="&amp;$I$3+1))+(COUNTIF('Round 3 - Hole by Hole'!J20,"="&amp;$J$3+1))+(COUNTIF('Round 3 - Hole by Hole'!L20,"="&amp;$L$3+1))+(COUNTIF('Round 3 - Hole by Hole'!M20,"="&amp;$M$3+1))+(COUNTIF('Round 3 - Hole by Hole'!N20,"="&amp;$N$3+1))+(COUNTIF('Round 3 - Hole by Hole'!O20,"="&amp;$O$3+1))+(COUNTIF('Round 3 - Hole by Hole'!P20,"="&amp;$P$3+1))+(COUNTIF('Round 3 - Hole by Hole'!Q20,"="&amp;$Q$3+1))+(COUNTIF('Round 3 - Hole by Hole'!R20,"="&amp;$R$3+1))+(COUNTIF('Round 3 - Hole by Hole'!S20,"="&amp;$S$3+1))+(COUNTIF('Round 3 - Hole by Hole'!T20,"="&amp;$T$3+1))</f>
        <v>9</v>
      </c>
      <c r="U23" s="110">
        <f>SUM(COUNTIF('Round 3 - Hole by Hole'!B20,"="&amp;$B$3+2))+(COUNTIF('Round 3 - Hole by Hole'!C20,"="&amp;$C$3+2))+(COUNTIF('Round 3 - Hole by Hole'!D20,"="&amp;$D$3+2))+(COUNTIF('Round 3 - Hole by Hole'!E20,"="&amp;$E$3+2))+(COUNTIF('Round 3 - Hole by Hole'!F20,"="&amp;$F$3+2))+(COUNTIF('Round 3 - Hole by Hole'!G20,"="&amp;$G$3+2))+(COUNTIF('Round 3 - Hole by Hole'!H20,"="&amp;$H$3+2))+(COUNTIF('Round 3 - Hole by Hole'!I20,"="&amp;$I$3+2))+(COUNTIF('Round 3 - Hole by Hole'!J20,"="&amp;$J$3+2))+(COUNTIF('Round 3 - Hole by Hole'!L20,"="&amp;$L$3+2))+(COUNTIF('Round 3 - Hole by Hole'!M20,"="&amp;$M$3+2))+(COUNTIF('Round 3 - Hole by Hole'!N20,"="&amp;$N$3+2))+(COUNTIF('Round 3 - Hole by Hole'!O20,"="&amp;$O$3+2))+(COUNTIF('Round 3 - Hole by Hole'!P20,"="&amp;$P$3+2))+(COUNTIF('Round 3 - Hole by Hole'!Q20,"="&amp;$Q$3+2))+(COUNTIF('Round 3 - Hole by Hole'!R20,"="&amp;$R$3+2))+(COUNTIF('Round 3 - Hole by Hole'!S20,"="&amp;$S$3+2))+(COUNTIF('Round 3 - Hole by Hole'!T20,"="&amp;$T$3+2))</f>
        <v>0</v>
      </c>
      <c r="V23" s="110">
        <f>SUM(COUNTIF('Round 3 - Hole by Hole'!B20,"&gt;"&amp;$B$3+2.1))+(COUNTIF('Round 3 - Hole by Hole'!C20,"&gt;"&amp;$C$3+2.1))+(COUNTIF('Round 3 - Hole by Hole'!D20,"&gt;"&amp;$D$3+2.1))+(COUNTIF('Round 3 - Hole by Hole'!E20,"&gt;"&amp;$E$3+2.1))+(COUNTIF('Round 3 - Hole by Hole'!F20,"&gt;"&amp;$F$3+2.1))+(COUNTIF('Round 3 - Hole by Hole'!G20,"&gt;"&amp;$G$3+2.1))+(COUNTIF('Round 3 - Hole by Hole'!H20,"&gt;"&amp;$H$3+2.1))+(COUNTIF('Round 3 - Hole by Hole'!I20,"&gt;"&amp;$I$3+2.1))+(COUNTIF('Round 3 - Hole by Hole'!J20,"&gt;"&amp;$J$3+2.1))+(COUNTIF('Round 3 - Hole by Hole'!L20,"&gt;"&amp;$L$3+2.1))+(COUNTIF('Round 3 - Hole by Hole'!M20,"&gt;"&amp;$M$3+2.1))+(COUNTIF('Round 3 - Hole by Hole'!N20,"&gt;"&amp;$N$3+2.1))+(COUNTIF('Round 3 - Hole by Hole'!O20,"&gt;"&amp;$O$3+2.1))+(COUNTIF('Round 3 - Hole by Hole'!P20,"&gt;"&amp;$P$3+2.1))+(COUNTIF('Round 3 - Hole by Hole'!Q20,"&gt;"&amp;$Q$3+2.1))+(COUNTIF('Round 3 - Hole by Hole'!R20,"&gt;"&amp;$R$3+2.1))+(COUNTIF('Round 3 - Hole by Hole'!S20,"&gt;"&amp;$S$3+2.1))+(COUNTIF('Round 3 - Hole by Hole'!T20,"&gt;"&amp;$T$3+2.1))</f>
        <v>0</v>
      </c>
      <c r="X23" s="110">
        <f t="shared" ref="X23:X26" si="33">SUM(C23,J23,Q23)</f>
        <v>0</v>
      </c>
      <c r="Y23" s="110">
        <f t="shared" si="29"/>
        <v>2</v>
      </c>
      <c r="Z23" s="110">
        <f t="shared" si="30"/>
        <v>24</v>
      </c>
      <c r="AA23" s="110">
        <f t="shared" si="31"/>
        <v>26</v>
      </c>
      <c r="AB23" s="110">
        <f t="shared" si="32"/>
        <v>1</v>
      </c>
      <c r="AC23" s="110">
        <f t="shared" ref="AC23:AC26" si="34">SUM(H23,O23,V23)</f>
        <v>1</v>
      </c>
    </row>
    <row r="24" spans="1:29">
      <c r="A24" s="58" t="str">
        <f>'Players by Team'!M4</f>
        <v>AVANI PUTCHA</v>
      </c>
      <c r="B24" s="85"/>
      <c r="C24" s="86">
        <f>SUM(COUNTIF('Round 1 - Hole by Hole'!B21,"&lt;"&amp;$B$2-1.9))+(COUNTIF('Round 1 - Hole by Hole'!C21,"&lt;"&amp;$C$2-1.9))+(COUNTIF('Round 1 - Hole by Hole'!D21,"&lt;"&amp;$D$2-1.9))+(COUNTIF('Round 1 - Hole by Hole'!E21,"&lt;"&amp;$E$2-1.9))+(COUNTIF('Round 1 - Hole by Hole'!F21,"&lt;"&amp;$F$2-1.9))+(COUNTIF('Round 1 - Hole by Hole'!G21,"&lt;"&amp;$G$2-1.9))+(COUNTIF('Round 1 - Hole by Hole'!H21,"&lt;"&amp;$H$2-1.9))+(COUNTIF('Round 1 - Hole by Hole'!I21,"&lt;"&amp;$I$2-1.9))+(COUNTIF('Round 1 - Hole by Hole'!J21,"&lt;"&amp;$J$2-1.9))+(COUNTIF('Round 1 - Hole by Hole'!L21,"&lt;"&amp;$L$2-1.9))+(COUNTIF('Round 1 - Hole by Hole'!M21,"&lt;"&amp;$M$2-1.9))+(COUNTIF('Round 1 - Hole by Hole'!N21,"&lt;"&amp;$N$2-1.9))+(COUNTIF('Round 1 - Hole by Hole'!O21,"&lt;"&amp;$O$2-1.9))+(COUNTIF('Round 1 - Hole by Hole'!P21,"&lt;"&amp;$P$2-1.9))+(COUNTIF('Round 1 - Hole by Hole'!Q21,"&lt;"&amp;$Q$2-1.9))+(COUNTIF('Round 1 - Hole by Hole'!R21,"&lt;"&amp;$R$2-1.9))+(COUNTIF('Round 1 - Hole by Hole'!S21,"&lt;"&amp;$S$2-1.9))+(COUNTIF('Round 1 - Hole by Hole'!T21,"&lt;"&amp;$T$2-1.9))</f>
        <v>0</v>
      </c>
      <c r="D24" s="87">
        <f>SUM(COUNTIF('Round 1 - Hole by Hole'!B21,"="&amp;$B$2-1))+(COUNTIF('Round 1 - Hole by Hole'!C21,"="&amp;$C$2-1))+(COUNTIF('Round 1 - Hole by Hole'!D21,"="&amp;$D$2-1))+(COUNTIF('Round 1 - Hole by Hole'!E21,"="&amp;$E$2-1))+(COUNTIF('Round 1 - Hole by Hole'!F21,"="&amp;$F$2-1))+(COUNTIF('Round 1 - Hole by Hole'!G21,"="&amp;$G$2-1))+(COUNTIF('Round 1 - Hole by Hole'!H21,"="&amp;$H$2-1))+(COUNTIF('Round 1 - Hole by Hole'!I21,"="&amp;$I$2-1))+(COUNTIF('Round 1 - Hole by Hole'!J21,"="&amp;$J$2-1))+(COUNTIF('Round 1 - Hole by Hole'!L21,"="&amp;$L$2-1))+(COUNTIF('Round 1 - Hole by Hole'!M21,"="&amp;$M$2-1))+(COUNTIF('Round 1 - Hole by Hole'!N21,"="&amp;$N$2-1))+(COUNTIF('Round 1 - Hole by Hole'!O21,"="&amp;$O$2-1))+(COUNTIF('Round 1 - Hole by Hole'!P21,"="&amp;$P$2-1))+(COUNTIF('Round 1 - Hole by Hole'!Q21,"="&amp;$Q$2-1))+(COUNTIF('Round 1 - Hole by Hole'!R21,"="&amp;$R$2-1))+(COUNTIF('Round 1 - Hole by Hole'!S21,"="&amp;$S$2-1))+(COUNTIF('Round 1 - Hole by Hole'!T21,"="&amp;$T$2-1))</f>
        <v>1</v>
      </c>
      <c r="E24" s="87">
        <f>SUM(COUNTIF('Round 1 - Hole by Hole'!B21,"="&amp;$B$2))+(COUNTIF('Round 1 - Hole by Hole'!C21,"="&amp;$C$2))+(COUNTIF('Round 1 - Hole by Hole'!D21,"="&amp;$D$2))+(COUNTIF('Round 1 - Hole by Hole'!E21,"="&amp;$E$2))+(COUNTIF('Round 1 - Hole by Hole'!F21,"="&amp;$F$2))+(COUNTIF('Round 1 - Hole by Hole'!G21,"="&amp;$G$2))+(COUNTIF('Round 1 - Hole by Hole'!H21,"="&amp;$H$2))+(COUNTIF('Round 1 - Hole by Hole'!I21,"="&amp;$I$2))+(COUNTIF('Round 1 - Hole by Hole'!J21,"="&amp;$J$2))+(COUNTIF('Round 1 - Hole by Hole'!L21,"="&amp;$L$2))+(COUNTIF('Round 1 - Hole by Hole'!M21,"="&amp;$M$2))+(COUNTIF('Round 1 - Hole by Hole'!N21,"="&amp;$N$2))+(COUNTIF('Round 1 - Hole by Hole'!O21,"="&amp;$O$2))+(COUNTIF('Round 1 - Hole by Hole'!P21,"="&amp;$P$2))+(COUNTIF('Round 1 - Hole by Hole'!Q21,"="&amp;$Q$2))+(COUNTIF('Round 1 - Hole by Hole'!R21,"="&amp;$R$2))+(COUNTIF('Round 1 - Hole by Hole'!S21,"="&amp;$S$2))+(COUNTIF('Round 1 - Hole by Hole'!T21,"="&amp;$T$2))</f>
        <v>1</v>
      </c>
      <c r="F24" s="87">
        <f>SUM(COUNTIF('Round 1 - Hole by Hole'!B21,"="&amp;$B$2+1))+(COUNTIF('Round 1 - Hole by Hole'!C21,"="&amp;$C$2+1))+(COUNTIF('Round 1 - Hole by Hole'!D21,"="&amp;$D$2+1))+(COUNTIF('Round 1 - Hole by Hole'!E21,"="&amp;$E$2+1))+(COUNTIF('Round 1 - Hole by Hole'!F21,"="&amp;$F$2+1))+(COUNTIF('Round 1 - Hole by Hole'!G21,"="&amp;$G$2+1))+(COUNTIF('Round 1 - Hole by Hole'!H21,"="&amp;$H$2+1))+(COUNTIF('Round 1 - Hole by Hole'!I21,"="&amp;$I$2+1))+(COUNTIF('Round 1 - Hole by Hole'!J21,"="&amp;$J$2+1))+(COUNTIF('Round 1 - Hole by Hole'!L21,"="&amp;$L$2+1))+(COUNTIF('Round 1 - Hole by Hole'!M21,"="&amp;$M$2+1))+(COUNTIF('Round 1 - Hole by Hole'!N21,"="&amp;$N$2+1))+(COUNTIF('Round 1 - Hole by Hole'!O21,"="&amp;$O$2+1))+(COUNTIF('Round 1 - Hole by Hole'!P21,"="&amp;$P$2+1))+(COUNTIF('Round 1 - Hole by Hole'!Q21,"="&amp;$Q$2+1))+(COUNTIF('Round 1 - Hole by Hole'!R21,"="&amp;$R$2+1))+(COUNTIF('Round 1 - Hole by Hole'!S21,"="&amp;$S$2+1))+(COUNTIF('Round 1 - Hole by Hole'!T21,"="&amp;$T$2+1))</f>
        <v>10</v>
      </c>
      <c r="G24" s="87">
        <f>SUM(COUNTIF('Round 1 - Hole by Hole'!B21,"="&amp;$B$2+2))+(COUNTIF('Round 1 - Hole by Hole'!C21,"="&amp;$C$2+2))+(COUNTIF('Round 1 - Hole by Hole'!D21,"="&amp;$D$2+2))+(COUNTIF('Round 1 - Hole by Hole'!E21,"="&amp;$E$2+2))+(COUNTIF('Round 1 - Hole by Hole'!F21,"="&amp;$F$2+2))+(COUNTIF('Round 1 - Hole by Hole'!G21,"="&amp;$G$2+2))+(COUNTIF('Round 1 - Hole by Hole'!H21,"="&amp;$H$2+2))+(COUNTIF('Round 1 - Hole by Hole'!I21,"="&amp;$I$2+2))+(COUNTIF('Round 1 - Hole by Hole'!J21,"="&amp;$J$2+2))+(COUNTIF('Round 1 - Hole by Hole'!L21,"="&amp;$L$2+2))+(COUNTIF('Round 1 - Hole by Hole'!M21,"="&amp;$M$2+2))+(COUNTIF('Round 1 - Hole by Hole'!N21,"="&amp;$N$2+2))+(COUNTIF('Round 1 - Hole by Hole'!O21,"="&amp;$O$2+2))+(COUNTIF('Round 1 - Hole by Hole'!P21,"="&amp;$P$2+2))+(COUNTIF('Round 1 - Hole by Hole'!Q21,"="&amp;$Q$2+2))+(COUNTIF('Round 1 - Hole by Hole'!R21,"="&amp;$R$2+2))+(COUNTIF('Round 1 - Hole by Hole'!S21,"="&amp;$S$2+2))+(COUNTIF('Round 1 - Hole by Hole'!T21,"="&amp;$T$2+2))</f>
        <v>4</v>
      </c>
      <c r="H24" s="87">
        <f>SUM(COUNTIF('Round 1 - Hole by Hole'!B21,"&gt;"&amp;$B$2+2.1))+(COUNTIF('Round 1 - Hole by Hole'!C21,"&gt;"&amp;$C$2+2.1))+(COUNTIF('Round 1 - Hole by Hole'!D21,"&gt;"&amp;$D$2+2.1))+(COUNTIF('Round 1 - Hole by Hole'!E21,"&gt;"&amp;$E$2+2.1))+(COUNTIF('Round 1 - Hole by Hole'!F21,"&gt;"&amp;$F$2+2.1))+(COUNTIF('Round 1 - Hole by Hole'!G21,"&gt;"&amp;$G$2+2.1))+(COUNTIF('Round 1 - Hole by Hole'!H21,"&gt;"&amp;$H$2+2.1))+(COUNTIF('Round 1 - Hole by Hole'!I21,"&gt;"&amp;$I$2+2.1))+(COUNTIF('Round 1 - Hole by Hole'!J21,"&gt;"&amp;$J$2+2.1))+(COUNTIF('Round 1 - Hole by Hole'!L21,"&gt;"&amp;$L$2+2.1))+(COUNTIF('Round 1 - Hole by Hole'!M21,"&gt;"&amp;$M$2+2.1))+(COUNTIF('Round 1 - Hole by Hole'!N21,"&gt;"&amp;$N$2+2.1))+(COUNTIF('Round 1 - Hole by Hole'!O21,"&gt;"&amp;$O$2+2.1))+(COUNTIF('Round 1 - Hole by Hole'!P21,"&gt;"&amp;$P$2+2.1))+(COUNTIF('Round 1 - Hole by Hole'!Q21,"&gt;"&amp;$Q$2+2.1))+(COUNTIF('Round 1 - Hole by Hole'!R21,"&gt;"&amp;$R$2+2.1))+(COUNTIF('Round 1 - Hole by Hole'!S21,"&gt;"&amp;$S$2+2.1))+(COUNTIF('Round 1 - Hole by Hole'!T21,"&gt;"&amp;$T$2+2.1))</f>
        <v>2</v>
      </c>
      <c r="J24" s="86">
        <f>SUM(COUNTIF('Round 2 - Hole by Hole'!B21,"&lt;"&amp;$B$2-1.9))+(COUNTIF('Round 2 - Hole by Hole'!C21,"&lt;"&amp;$C$2-1.9))+(COUNTIF('Round 2 - Hole by Hole'!D21,"&lt;"&amp;$D$2-1.9))+(COUNTIF('Round 2 - Hole by Hole'!E21,"&lt;"&amp;$E$2-1.9))+(COUNTIF('Round 2 - Hole by Hole'!F21,"&lt;"&amp;$F$2-1.9))+(COUNTIF('Round 2 - Hole by Hole'!G21,"&lt;"&amp;$G$2-1.9))+(COUNTIF('Round 2 - Hole by Hole'!H21,"&lt;"&amp;$H$2-1.9))+(COUNTIF('Round 2 - Hole by Hole'!I21,"&lt;"&amp;$I$2-1.9))+(COUNTIF('Round 2 - Hole by Hole'!J21,"&lt;"&amp;$J$2-1.9))+(COUNTIF('Round 2 - Hole by Hole'!L21,"&lt;"&amp;$L$2-1.9))+(COUNTIF('Round 2 - Hole by Hole'!M21,"&lt;"&amp;$M$2-1.9))+(COUNTIF('Round 2 - Hole by Hole'!N21,"&lt;"&amp;$N$2-1.9))+(COUNTIF('Round 2 - Hole by Hole'!O21,"&lt;"&amp;$O$2-1.9))+(COUNTIF('Round 2 - Hole by Hole'!P21,"&lt;"&amp;$P$2-1.9))+(COUNTIF('Round 2 - Hole by Hole'!Q21,"&lt;"&amp;$Q$2-1.9))+(COUNTIF('Round 2 - Hole by Hole'!R21,"&lt;"&amp;$R$2-1.9))+(COUNTIF('Round 2 - Hole by Hole'!S21,"&lt;"&amp;$S$2-1.9))+(COUNTIF('Round 2 - Hole by Hole'!T21,"&lt;"&amp;$T$2-1.9))</f>
        <v>0</v>
      </c>
      <c r="K24" s="87">
        <f>SUM(COUNTIF('Round 2 - Hole by Hole'!B21,"="&amp;$B$2-1))+(COUNTIF('Round 2 - Hole by Hole'!C21,"="&amp;$C$2-1))+(COUNTIF('Round 2 - Hole by Hole'!D21,"="&amp;$D$2-1))+(COUNTIF('Round 2 - Hole by Hole'!E21,"="&amp;$E$2-1))+(COUNTIF('Round 2 - Hole by Hole'!F21,"="&amp;$F$2-1))+(COUNTIF('Round 2 - Hole by Hole'!G21,"="&amp;$G$2-1))+(COUNTIF('Round 2 - Hole by Hole'!H21,"="&amp;$H$2-1))+(COUNTIF('Round 2 - Hole by Hole'!I21,"="&amp;$I$2-1))+(COUNTIF('Round 2 - Hole by Hole'!J21,"="&amp;$J$2-1))+(COUNTIF('Round 2 - Hole by Hole'!L21,"="&amp;$L$2-1))+(COUNTIF('Round 2 - Hole by Hole'!M21,"="&amp;$M$2-1))+(COUNTIF('Round 2 - Hole by Hole'!N21,"="&amp;$N$2-1))+(COUNTIF('Round 2 - Hole by Hole'!O21,"="&amp;$O$2-1))+(COUNTIF('Round 2 - Hole by Hole'!P21,"="&amp;$P$2-1))+(COUNTIF('Round 2 - Hole by Hole'!Q21,"="&amp;$Q$2-1))+(COUNTIF('Round 2 - Hole by Hole'!R21,"="&amp;$R$2-1))+(COUNTIF('Round 2 - Hole by Hole'!S21,"="&amp;$S$2-1))+(COUNTIF('Round 2 - Hole by Hole'!T21,"="&amp;$T$2-1))</f>
        <v>1</v>
      </c>
      <c r="L24" s="87">
        <f>SUM(COUNTIF('Round 2 - Hole by Hole'!B21,"="&amp;$B$2))+(COUNTIF('Round 2 - Hole by Hole'!C21,"="&amp;$C$2))+(COUNTIF('Round 2 - Hole by Hole'!D21,"="&amp;$D$2))+(COUNTIF('Round 2 - Hole by Hole'!E21,"="&amp;$E$2))+(COUNTIF('Round 2 - Hole by Hole'!F21,"="&amp;$F$2))+(COUNTIF('Round 2 - Hole by Hole'!G21,"="&amp;$G$2))+(COUNTIF('Round 2 - Hole by Hole'!H21,"="&amp;$H$2))+(COUNTIF('Round 2 - Hole by Hole'!I21,"="&amp;$I$2))+(COUNTIF('Round 2 - Hole by Hole'!J21,"="&amp;$J$2))+(COUNTIF('Round 2 - Hole by Hole'!L21,"="&amp;$L$2))+(COUNTIF('Round 2 - Hole by Hole'!M21,"="&amp;$M$2))+(COUNTIF('Round 2 - Hole by Hole'!N21,"="&amp;$N$2))+(COUNTIF('Round 2 - Hole by Hole'!O21,"="&amp;$O$2))+(COUNTIF('Round 2 - Hole by Hole'!P21,"="&amp;$P$2))+(COUNTIF('Round 2 - Hole by Hole'!Q21,"="&amp;$Q$2))+(COUNTIF('Round 2 - Hole by Hole'!R21,"="&amp;$R$2))+(COUNTIF('Round 2 - Hole by Hole'!S21,"="&amp;$S$2))+(COUNTIF('Round 2 - Hole by Hole'!T21,"="&amp;$T$2))</f>
        <v>6</v>
      </c>
      <c r="M24" s="87">
        <f>SUM(COUNTIF('Round 2 - Hole by Hole'!B21,"="&amp;$B$2+1))+(COUNTIF('Round 2 - Hole by Hole'!C21,"="&amp;$C$2+1))+(COUNTIF('Round 2 - Hole by Hole'!D21,"="&amp;$D$2+1))+(COUNTIF('Round 2 - Hole by Hole'!E21,"="&amp;$E$2+1))+(COUNTIF('Round 2 - Hole by Hole'!F21,"="&amp;$F$2+1))+(COUNTIF('Round 2 - Hole by Hole'!G21,"="&amp;$G$2+1))+(COUNTIF('Round 2 - Hole by Hole'!H21,"="&amp;$H$2+1))+(COUNTIF('Round 2 - Hole by Hole'!I21,"="&amp;$I$2+1))+(COUNTIF('Round 2 - Hole by Hole'!J21,"="&amp;$J$2+1))+(COUNTIF('Round 2 - Hole by Hole'!L21,"="&amp;$L$2+1))+(COUNTIF('Round 2 - Hole by Hole'!M21,"="&amp;$M$2+1))+(COUNTIF('Round 2 - Hole by Hole'!N21,"="&amp;$N$2+1))+(COUNTIF('Round 2 - Hole by Hole'!O21,"="&amp;$O$2+1))+(COUNTIF('Round 2 - Hole by Hole'!P21,"="&amp;$P$2+1))+(COUNTIF('Round 2 - Hole by Hole'!Q21,"="&amp;$Q$2+1))+(COUNTIF('Round 2 - Hole by Hole'!R21,"="&amp;$R$2+1))+(COUNTIF('Round 2 - Hole by Hole'!S21,"="&amp;$S$2+1))+(COUNTIF('Round 2 - Hole by Hole'!T21,"="&amp;$T$2+1))</f>
        <v>8</v>
      </c>
      <c r="N24" s="87">
        <f>SUM(COUNTIF('Round 2 - Hole by Hole'!B21,"="&amp;$B$2+2))+(COUNTIF('Round 2 - Hole by Hole'!C21,"="&amp;$C$2+2))+(COUNTIF('Round 2 - Hole by Hole'!D21,"="&amp;$D$2+2))+(COUNTIF('Round 2 - Hole by Hole'!E21,"="&amp;$E$2+2))+(COUNTIF('Round 2 - Hole by Hole'!F21,"="&amp;$F$2+2))+(COUNTIF('Round 2 - Hole by Hole'!G21,"="&amp;$G$2+2))+(COUNTIF('Round 2 - Hole by Hole'!H21,"="&amp;$H$2+2))+(COUNTIF('Round 2 - Hole by Hole'!I21,"="&amp;$I$2+2))+(COUNTIF('Round 2 - Hole by Hole'!J21,"="&amp;$J$2+2))+(COUNTIF('Round 2 - Hole by Hole'!L21,"="&amp;$L$2+2))+(COUNTIF('Round 2 - Hole by Hole'!M21,"="&amp;$M$2+2))+(COUNTIF('Round 2 - Hole by Hole'!N21,"="&amp;$N$2+2))+(COUNTIF('Round 2 - Hole by Hole'!O21,"="&amp;$O$2+2))+(COUNTIF('Round 2 - Hole by Hole'!P21,"="&amp;$P$2+2))+(COUNTIF('Round 2 - Hole by Hole'!Q21,"="&amp;$Q$2+2))+(COUNTIF('Round 2 - Hole by Hole'!R21,"="&amp;$R$2+2))+(COUNTIF('Round 2 - Hole by Hole'!S21,"="&amp;$S$2+2))+(COUNTIF('Round 2 - Hole by Hole'!T21,"="&amp;$T$2+2))</f>
        <v>0</v>
      </c>
      <c r="O24" s="87">
        <f>SUM(COUNTIF('Round 2 - Hole by Hole'!B21,"&gt;"&amp;$B$2+2.1))+(COUNTIF('Round 2 - Hole by Hole'!C21,"&gt;"&amp;$C$2+2.1))+(COUNTIF('Round 2 - Hole by Hole'!D21,"&gt;"&amp;$D$2+2.1))+(COUNTIF('Round 2 - Hole by Hole'!E21,"&gt;"&amp;$E$2+2.1))+(COUNTIF('Round 2 - Hole by Hole'!F21,"&gt;"&amp;$F$2+2.1))+(COUNTIF('Round 2 - Hole by Hole'!G21,"&gt;"&amp;$G$2+2.1))+(COUNTIF('Round 2 - Hole by Hole'!H21,"&gt;"&amp;$H$2+2.1))+(COUNTIF('Round 2 - Hole by Hole'!I21,"&gt;"&amp;$I$2+2.1))+(COUNTIF('Round 2 - Hole by Hole'!J21,"&gt;"&amp;$J$2+2.1))+(COUNTIF('Round 2 - Hole by Hole'!L21,"&gt;"&amp;$L$2+2.1))+(COUNTIF('Round 2 - Hole by Hole'!M21,"&gt;"&amp;$M$2+2.1))+(COUNTIF('Round 2 - Hole by Hole'!N21,"&gt;"&amp;$N$2+2.1))+(COUNTIF('Round 2 - Hole by Hole'!O21,"&gt;"&amp;$O$2+2.1))+(COUNTIF('Round 2 - Hole by Hole'!P21,"&gt;"&amp;$P$2+2.1))+(COUNTIF('Round 2 - Hole by Hole'!Q21,"&gt;"&amp;$Q$2+2.1))+(COUNTIF('Round 2 - Hole by Hole'!R21,"&gt;"&amp;$R$2+2.1))+(COUNTIF('Round 2 - Hole by Hole'!S21,"&gt;"&amp;$S$2+2.1))+(COUNTIF('Round 2 - Hole by Hole'!T21,"&gt;"&amp;$T$2+2.1))</f>
        <v>3</v>
      </c>
      <c r="Q24" s="86">
        <f>SUM(COUNTIF('Round 3 - Hole by Hole'!B21,"&lt;"&amp;$B$3-1.9))+(COUNTIF('Round 3 - Hole by Hole'!C21,"&lt;"&amp;$C$3-1.9))+(COUNTIF('Round 3 - Hole by Hole'!D21,"&lt;"&amp;$D$3-1.9))+(COUNTIF('Round 3 - Hole by Hole'!E21,"&lt;"&amp;$E$3-1.9))+(COUNTIF('Round 3 - Hole by Hole'!F21,"&lt;"&amp;$F$3-1.9))+(COUNTIF('Round 3 - Hole by Hole'!G21,"&lt;"&amp;$G$3-1.9))+(COUNTIF('Round 3 - Hole by Hole'!H21,"&lt;"&amp;$H$3-1.9))+(COUNTIF('Round 3 - Hole by Hole'!I21,"&lt;"&amp;$I$3-1.9))+(COUNTIF('Round 3 - Hole by Hole'!J21,"&lt;"&amp;$J$3-1.9))+(COUNTIF('Round 3 - Hole by Hole'!L21,"&lt;"&amp;$L$3-1.9))+(COUNTIF('Round 3 - Hole by Hole'!M21,"&lt;"&amp;$M$3-1.9))+(COUNTIF('Round 3 - Hole by Hole'!N21,"&lt;"&amp;$N$3-1.9))+(COUNTIF('Round 3 - Hole by Hole'!O21,"&lt;"&amp;$O$3-1.9))+(COUNTIF('Round 3 - Hole by Hole'!P21,"&lt;"&amp;$P$3-1.9))+(COUNTIF('Round 3 - Hole by Hole'!Q21,"&lt;"&amp;$Q$3-1.9))+(COUNTIF('Round 3 - Hole by Hole'!R21,"&lt;"&amp;$R$3-1.9))+(COUNTIF('Round 3 - Hole by Hole'!S21,"&lt;"&amp;$S$3-1.9))+(COUNTIF('Round 3 - Hole by Hole'!T21,"&lt;"&amp;$T$3-1.9))</f>
        <v>0</v>
      </c>
      <c r="R24" s="87">
        <f>SUM(COUNTIF('Round 3 - Hole by Hole'!B21,"="&amp;$B$3-1))+(COUNTIF('Round 3 - Hole by Hole'!C21,"="&amp;$C$3-1))+(COUNTIF('Round 3 - Hole by Hole'!D21,"="&amp;$D$3-1))+(COUNTIF('Round 3 - Hole by Hole'!E21,"="&amp;$E$3-1))+(COUNTIF('Round 3 - Hole by Hole'!F21,"="&amp;$F$3-1))+(COUNTIF('Round 3 - Hole by Hole'!G21,"="&amp;$G$3-1))+(COUNTIF('Round 3 - Hole by Hole'!H21,"="&amp;$H$3-1))+(COUNTIF('Round 3 - Hole by Hole'!I21,"="&amp;$I$3-1))+(COUNTIF('Round 3 - Hole by Hole'!J21,"="&amp;$J$3-1))+(COUNTIF('Round 3 - Hole by Hole'!L21,"="&amp;$L$3-1))+(COUNTIF('Round 3 - Hole by Hole'!M21,"="&amp;$M$3-1))+(COUNTIF('Round 3 - Hole by Hole'!N21,"="&amp;$N$3-1))+(COUNTIF('Round 3 - Hole by Hole'!O21,"="&amp;$O$3-1))+(COUNTIF('Round 3 - Hole by Hole'!P21,"="&amp;$P$3-1))+(COUNTIF('Round 3 - Hole by Hole'!Q21,"="&amp;$Q$3-1))+(COUNTIF('Round 3 - Hole by Hole'!R21,"="&amp;$R$3-1))+(COUNTIF('Round 3 - Hole by Hole'!S21,"="&amp;$S$3-1))+(COUNTIF('Round 3 - Hole by Hole'!T21,"="&amp;$T$3-1))</f>
        <v>0</v>
      </c>
      <c r="S24" s="87">
        <f>SUM(COUNTIF('Round 3 - Hole by Hole'!B21,"="&amp;$B$3))+(COUNTIF('Round 3 - Hole by Hole'!C21,"="&amp;$C$3))+(COUNTIF('Round 3 - Hole by Hole'!D21,"="&amp;$D$3))+(COUNTIF('Round 3 - Hole by Hole'!E21,"="&amp;$E$3))+(COUNTIF('Round 3 - Hole by Hole'!F21,"="&amp;$F$3))+(COUNTIF('Round 3 - Hole by Hole'!G21,"="&amp;$G$3))+(COUNTIF('Round 3 - Hole by Hole'!H21,"="&amp;$H$3))+(COUNTIF('Round 3 - Hole by Hole'!I21,"="&amp;$I$3))+(COUNTIF('Round 3 - Hole by Hole'!J21,"="&amp;$J$3))+(COUNTIF('Round 3 - Hole by Hole'!L21,"="&amp;$L$3))+(COUNTIF('Round 3 - Hole by Hole'!M21,"="&amp;$M$3))+(COUNTIF('Round 3 - Hole by Hole'!N21,"="&amp;$N$3))+(COUNTIF('Round 3 - Hole by Hole'!O21,"="&amp;$O$3))+(COUNTIF('Round 3 - Hole by Hole'!P21,"="&amp;$P$3))+(COUNTIF('Round 3 - Hole by Hole'!Q21,"="&amp;$Q$3))+(COUNTIF('Round 3 - Hole by Hole'!R21,"="&amp;$R$3))+(COUNTIF('Round 3 - Hole by Hole'!S21,"="&amp;$S$3))+(COUNTIF('Round 3 - Hole by Hole'!T21,"="&amp;$T$3))</f>
        <v>4</v>
      </c>
      <c r="T24" s="87">
        <f>SUM(COUNTIF('Round 3 - Hole by Hole'!B21,"="&amp;$B$3+1))+(COUNTIF('Round 3 - Hole by Hole'!C21,"="&amp;$C$3+1))+(COUNTIF('Round 3 - Hole by Hole'!D21,"="&amp;$D$3+1))+(COUNTIF('Round 3 - Hole by Hole'!E21,"="&amp;$E$3+1))+(COUNTIF('Round 3 - Hole by Hole'!F21,"="&amp;$F$3+1))+(COUNTIF('Round 3 - Hole by Hole'!G21,"="&amp;$G$3+1))+(COUNTIF('Round 3 - Hole by Hole'!H21,"="&amp;$H$3+1))+(COUNTIF('Round 3 - Hole by Hole'!I21,"="&amp;$I$3+1))+(COUNTIF('Round 3 - Hole by Hole'!J21,"="&amp;$J$3+1))+(COUNTIF('Round 3 - Hole by Hole'!L21,"="&amp;$L$3+1))+(COUNTIF('Round 3 - Hole by Hole'!M21,"="&amp;$M$3+1))+(COUNTIF('Round 3 - Hole by Hole'!N21,"="&amp;$N$3+1))+(COUNTIF('Round 3 - Hole by Hole'!O21,"="&amp;$O$3+1))+(COUNTIF('Round 3 - Hole by Hole'!P21,"="&amp;$P$3+1))+(COUNTIF('Round 3 - Hole by Hole'!Q21,"="&amp;$Q$3+1))+(COUNTIF('Round 3 - Hole by Hole'!R21,"="&amp;$R$3+1))+(COUNTIF('Round 3 - Hole by Hole'!S21,"="&amp;$S$3+1))+(COUNTIF('Round 3 - Hole by Hole'!T21,"="&amp;$T$3+1))</f>
        <v>9</v>
      </c>
      <c r="U24" s="87">
        <f>SUM(COUNTIF('Round 3 - Hole by Hole'!B21,"="&amp;$B$3+2))+(COUNTIF('Round 3 - Hole by Hole'!C21,"="&amp;$C$3+2))+(COUNTIF('Round 3 - Hole by Hole'!D21,"="&amp;$D$3+2))+(COUNTIF('Round 3 - Hole by Hole'!E21,"="&amp;$E$3+2))+(COUNTIF('Round 3 - Hole by Hole'!F21,"="&amp;$F$3+2))+(COUNTIF('Round 3 - Hole by Hole'!G21,"="&amp;$G$3+2))+(COUNTIF('Round 3 - Hole by Hole'!H21,"="&amp;$H$3+2))+(COUNTIF('Round 3 - Hole by Hole'!I21,"="&amp;$I$3+2))+(COUNTIF('Round 3 - Hole by Hole'!J21,"="&amp;$J$3+2))+(COUNTIF('Round 3 - Hole by Hole'!L21,"="&amp;$L$3+2))+(COUNTIF('Round 3 - Hole by Hole'!M21,"="&amp;$M$3+2))+(COUNTIF('Round 3 - Hole by Hole'!N21,"="&amp;$N$3+2))+(COUNTIF('Round 3 - Hole by Hole'!O21,"="&amp;$O$3+2))+(COUNTIF('Round 3 - Hole by Hole'!P21,"="&amp;$P$3+2))+(COUNTIF('Round 3 - Hole by Hole'!Q21,"="&amp;$Q$3+2))+(COUNTIF('Round 3 - Hole by Hole'!R21,"="&amp;$R$3+2))+(COUNTIF('Round 3 - Hole by Hole'!S21,"="&amp;$S$3+2))+(COUNTIF('Round 3 - Hole by Hole'!T21,"="&amp;$T$3+2))</f>
        <v>5</v>
      </c>
      <c r="V24" s="87">
        <f>SUM(COUNTIF('Round 3 - Hole by Hole'!B21,"&gt;"&amp;$B$3+2.1))+(COUNTIF('Round 3 - Hole by Hole'!C21,"&gt;"&amp;$C$3+2.1))+(COUNTIF('Round 3 - Hole by Hole'!D21,"&gt;"&amp;$D$3+2.1))+(COUNTIF('Round 3 - Hole by Hole'!E21,"&gt;"&amp;$E$3+2.1))+(COUNTIF('Round 3 - Hole by Hole'!F21,"&gt;"&amp;$F$3+2.1))+(COUNTIF('Round 3 - Hole by Hole'!G21,"&gt;"&amp;$G$3+2.1))+(COUNTIF('Round 3 - Hole by Hole'!H21,"&gt;"&amp;$H$3+2.1))+(COUNTIF('Round 3 - Hole by Hole'!I21,"&gt;"&amp;$I$3+2.1))+(COUNTIF('Round 3 - Hole by Hole'!J21,"&gt;"&amp;$J$3+2.1))+(COUNTIF('Round 3 - Hole by Hole'!L21,"&gt;"&amp;$L$3+2.1))+(COUNTIF('Round 3 - Hole by Hole'!M21,"&gt;"&amp;$M$3+2.1))+(COUNTIF('Round 3 - Hole by Hole'!N21,"&gt;"&amp;$N$3+2.1))+(COUNTIF('Round 3 - Hole by Hole'!O21,"&gt;"&amp;$O$3+2.1))+(COUNTIF('Round 3 - Hole by Hole'!P21,"&gt;"&amp;$P$3+2.1))+(COUNTIF('Round 3 - Hole by Hole'!Q21,"&gt;"&amp;$Q$3+2.1))+(COUNTIF('Round 3 - Hole by Hole'!R21,"&gt;"&amp;$R$3+2.1))+(COUNTIF('Round 3 - Hole by Hole'!S21,"&gt;"&amp;$S$3+2.1))+(COUNTIF('Round 3 - Hole by Hole'!T21,"&gt;"&amp;$T$3+2.1))</f>
        <v>0</v>
      </c>
      <c r="X24" s="86">
        <f t="shared" si="33"/>
        <v>0</v>
      </c>
      <c r="Y24" s="86">
        <f t="shared" si="29"/>
        <v>2</v>
      </c>
      <c r="Z24" s="86">
        <f t="shared" si="30"/>
        <v>11</v>
      </c>
      <c r="AA24" s="86">
        <f t="shared" si="31"/>
        <v>27</v>
      </c>
      <c r="AB24" s="86">
        <f t="shared" si="32"/>
        <v>9</v>
      </c>
      <c r="AC24" s="86">
        <f t="shared" si="34"/>
        <v>5</v>
      </c>
    </row>
    <row r="25" spans="1:29">
      <c r="A25" s="58" t="str">
        <f>'Players by Team'!M5</f>
        <v>FABILOA CORTES-ORTIZ</v>
      </c>
      <c r="B25" s="85"/>
      <c r="C25" s="110">
        <f>SUM(COUNTIF('Round 1 - Hole by Hole'!B22,"&lt;"&amp;$B$2-1.9))+(COUNTIF('Round 1 - Hole by Hole'!C22,"&lt;"&amp;$C$2-1.9))+(COUNTIF('Round 1 - Hole by Hole'!D22,"&lt;"&amp;$D$2-1.9))+(COUNTIF('Round 1 - Hole by Hole'!E22,"&lt;"&amp;$E$2-1.9))+(COUNTIF('Round 1 - Hole by Hole'!F22,"&lt;"&amp;$F$2-1.9))+(COUNTIF('Round 1 - Hole by Hole'!G22,"&lt;"&amp;$G$2-1.9))+(COUNTIF('Round 1 - Hole by Hole'!H22,"&lt;"&amp;$H$2-1.9))+(COUNTIF('Round 1 - Hole by Hole'!I22,"&lt;"&amp;$I$2-1.9))+(COUNTIF('Round 1 - Hole by Hole'!J22,"&lt;"&amp;$J$2-1.9))+(COUNTIF('Round 1 - Hole by Hole'!L22,"&lt;"&amp;$L$2-1.9))+(COUNTIF('Round 1 - Hole by Hole'!M22,"&lt;"&amp;$M$2-1.9))+(COUNTIF('Round 1 - Hole by Hole'!N22,"&lt;"&amp;$N$2-1.9))+(COUNTIF('Round 1 - Hole by Hole'!O22,"&lt;"&amp;$O$2-1.9))+(COUNTIF('Round 1 - Hole by Hole'!P22,"&lt;"&amp;$P$2-1.9))+(COUNTIF('Round 1 - Hole by Hole'!Q22,"&lt;"&amp;$Q$2-1.9))+(COUNTIF('Round 1 - Hole by Hole'!R22,"&lt;"&amp;$R$2-1.9))+(COUNTIF('Round 1 - Hole by Hole'!S22,"&lt;"&amp;$S$2-1.9))+(COUNTIF('Round 1 - Hole by Hole'!T22,"&lt;"&amp;$T$2-1.9))</f>
        <v>0</v>
      </c>
      <c r="D25" s="110">
        <f>SUM(COUNTIF('Round 1 - Hole by Hole'!B22,"="&amp;$B$2-1))+(COUNTIF('Round 1 - Hole by Hole'!C22,"="&amp;$C$2-1))+(COUNTIF('Round 1 - Hole by Hole'!D22,"="&amp;$D$2-1))+(COUNTIF('Round 1 - Hole by Hole'!E22,"="&amp;$E$2-1))+(COUNTIF('Round 1 - Hole by Hole'!F22,"="&amp;$F$2-1))+(COUNTIF('Round 1 - Hole by Hole'!G22,"="&amp;$G$2-1))+(COUNTIF('Round 1 - Hole by Hole'!H22,"="&amp;$H$2-1))+(COUNTIF('Round 1 - Hole by Hole'!I22,"="&amp;$I$2-1))+(COUNTIF('Round 1 - Hole by Hole'!J22,"="&amp;$J$2-1))+(COUNTIF('Round 1 - Hole by Hole'!L22,"="&amp;$L$2-1))+(COUNTIF('Round 1 - Hole by Hole'!M22,"="&amp;$M$2-1))+(COUNTIF('Round 1 - Hole by Hole'!N22,"="&amp;$N$2-1))+(COUNTIF('Round 1 - Hole by Hole'!O22,"="&amp;$O$2-1))+(COUNTIF('Round 1 - Hole by Hole'!P22,"="&amp;$P$2-1))+(COUNTIF('Round 1 - Hole by Hole'!Q22,"="&amp;$Q$2-1))+(COUNTIF('Round 1 - Hole by Hole'!R22,"="&amp;$R$2-1))+(COUNTIF('Round 1 - Hole by Hole'!S22,"="&amp;$S$2-1))+(COUNTIF('Round 1 - Hole by Hole'!T22,"="&amp;$T$2-1))</f>
        <v>2</v>
      </c>
      <c r="E25" s="110">
        <f>SUM(COUNTIF('Round 1 - Hole by Hole'!B22,"="&amp;$B$2))+(COUNTIF('Round 1 - Hole by Hole'!C22,"="&amp;$C$2))+(COUNTIF('Round 1 - Hole by Hole'!D22,"="&amp;$D$2))+(COUNTIF('Round 1 - Hole by Hole'!E22,"="&amp;$E$2))+(COUNTIF('Round 1 - Hole by Hole'!F22,"="&amp;$F$2))+(COUNTIF('Round 1 - Hole by Hole'!G22,"="&amp;$G$2))+(COUNTIF('Round 1 - Hole by Hole'!H22,"="&amp;$H$2))+(COUNTIF('Round 1 - Hole by Hole'!I22,"="&amp;$I$2))+(COUNTIF('Round 1 - Hole by Hole'!J22,"="&amp;$J$2))+(COUNTIF('Round 1 - Hole by Hole'!L22,"="&amp;$L$2))+(COUNTIF('Round 1 - Hole by Hole'!M22,"="&amp;$M$2))+(COUNTIF('Round 1 - Hole by Hole'!N22,"="&amp;$N$2))+(COUNTIF('Round 1 - Hole by Hole'!O22,"="&amp;$O$2))+(COUNTIF('Round 1 - Hole by Hole'!P22,"="&amp;$P$2))+(COUNTIF('Round 1 - Hole by Hole'!Q22,"="&amp;$Q$2))+(COUNTIF('Round 1 - Hole by Hole'!R22,"="&amp;$R$2))+(COUNTIF('Round 1 - Hole by Hole'!S22,"="&amp;$S$2))+(COUNTIF('Round 1 - Hole by Hole'!T22,"="&amp;$T$2))</f>
        <v>3</v>
      </c>
      <c r="F25" s="110">
        <f>SUM(COUNTIF('Round 1 - Hole by Hole'!B22,"="&amp;$B$2+1))+(COUNTIF('Round 1 - Hole by Hole'!C22,"="&amp;$C$2+1))+(COUNTIF('Round 1 - Hole by Hole'!D22,"="&amp;$D$2+1))+(COUNTIF('Round 1 - Hole by Hole'!E22,"="&amp;$E$2+1))+(COUNTIF('Round 1 - Hole by Hole'!F22,"="&amp;$F$2+1))+(COUNTIF('Round 1 - Hole by Hole'!G22,"="&amp;$G$2+1))+(COUNTIF('Round 1 - Hole by Hole'!H22,"="&amp;$H$2+1))+(COUNTIF('Round 1 - Hole by Hole'!I22,"="&amp;$I$2+1))+(COUNTIF('Round 1 - Hole by Hole'!J22,"="&amp;$J$2+1))+(COUNTIF('Round 1 - Hole by Hole'!L22,"="&amp;$L$2+1))+(COUNTIF('Round 1 - Hole by Hole'!M22,"="&amp;$M$2+1))+(COUNTIF('Round 1 - Hole by Hole'!N22,"="&amp;$N$2+1))+(COUNTIF('Round 1 - Hole by Hole'!O22,"="&amp;$O$2+1))+(COUNTIF('Round 1 - Hole by Hole'!P22,"="&amp;$P$2+1))+(COUNTIF('Round 1 - Hole by Hole'!Q22,"="&amp;$Q$2+1))+(COUNTIF('Round 1 - Hole by Hole'!R22,"="&amp;$R$2+1))+(COUNTIF('Round 1 - Hole by Hole'!S22,"="&amp;$S$2+1))+(COUNTIF('Round 1 - Hole by Hole'!T22,"="&amp;$T$2+1))</f>
        <v>7</v>
      </c>
      <c r="G25" s="110">
        <f>SUM(COUNTIF('Round 1 - Hole by Hole'!B22,"="&amp;$B$2+2))+(COUNTIF('Round 1 - Hole by Hole'!C22,"="&amp;$C$2+2))+(COUNTIF('Round 1 - Hole by Hole'!D22,"="&amp;$D$2+2))+(COUNTIF('Round 1 - Hole by Hole'!E22,"="&amp;$E$2+2))+(COUNTIF('Round 1 - Hole by Hole'!F22,"="&amp;$F$2+2))+(COUNTIF('Round 1 - Hole by Hole'!G22,"="&amp;$G$2+2))+(COUNTIF('Round 1 - Hole by Hole'!H22,"="&amp;$H$2+2))+(COUNTIF('Round 1 - Hole by Hole'!I22,"="&amp;$I$2+2))+(COUNTIF('Round 1 - Hole by Hole'!J22,"="&amp;$J$2+2))+(COUNTIF('Round 1 - Hole by Hole'!L22,"="&amp;$L$2+2))+(COUNTIF('Round 1 - Hole by Hole'!M22,"="&amp;$M$2+2))+(COUNTIF('Round 1 - Hole by Hole'!N22,"="&amp;$N$2+2))+(COUNTIF('Round 1 - Hole by Hole'!O22,"="&amp;$O$2+2))+(COUNTIF('Round 1 - Hole by Hole'!P22,"="&amp;$P$2+2))+(COUNTIF('Round 1 - Hole by Hole'!Q22,"="&amp;$Q$2+2))+(COUNTIF('Round 1 - Hole by Hole'!R22,"="&amp;$R$2+2))+(COUNTIF('Round 1 - Hole by Hole'!S22,"="&amp;$S$2+2))+(COUNTIF('Round 1 - Hole by Hole'!T22,"="&amp;$T$2+2))</f>
        <v>5</v>
      </c>
      <c r="H25" s="110">
        <f>SUM(COUNTIF('Round 1 - Hole by Hole'!B22,"&gt;"&amp;$B$2+2.1))+(COUNTIF('Round 1 - Hole by Hole'!C22,"&gt;"&amp;$C$2+2.1))+(COUNTIF('Round 1 - Hole by Hole'!D22,"&gt;"&amp;$D$2+2.1))+(COUNTIF('Round 1 - Hole by Hole'!E22,"&gt;"&amp;$E$2+2.1))+(COUNTIF('Round 1 - Hole by Hole'!F22,"&gt;"&amp;$F$2+2.1))+(COUNTIF('Round 1 - Hole by Hole'!G22,"&gt;"&amp;$G$2+2.1))+(COUNTIF('Round 1 - Hole by Hole'!H22,"&gt;"&amp;$H$2+2.1))+(COUNTIF('Round 1 - Hole by Hole'!I22,"&gt;"&amp;$I$2+2.1))+(COUNTIF('Round 1 - Hole by Hole'!J22,"&gt;"&amp;$J$2+2.1))+(COUNTIF('Round 1 - Hole by Hole'!L22,"&gt;"&amp;$L$2+2.1))+(COUNTIF('Round 1 - Hole by Hole'!M22,"&gt;"&amp;$M$2+2.1))+(COUNTIF('Round 1 - Hole by Hole'!N22,"&gt;"&amp;$N$2+2.1))+(COUNTIF('Round 1 - Hole by Hole'!O22,"&gt;"&amp;$O$2+2.1))+(COUNTIF('Round 1 - Hole by Hole'!P22,"&gt;"&amp;$P$2+2.1))+(COUNTIF('Round 1 - Hole by Hole'!Q22,"&gt;"&amp;$Q$2+2.1))+(COUNTIF('Round 1 - Hole by Hole'!R22,"&gt;"&amp;$R$2+2.1))+(COUNTIF('Round 1 - Hole by Hole'!S22,"&gt;"&amp;$S$2+2.1))+(COUNTIF('Round 1 - Hole by Hole'!T22,"&gt;"&amp;$T$2+2.1))</f>
        <v>1</v>
      </c>
      <c r="J25" s="110">
        <f>SUM(COUNTIF('Round 2 - Hole by Hole'!B22,"&lt;"&amp;$B$2-1.9))+(COUNTIF('Round 2 - Hole by Hole'!C22,"&lt;"&amp;$C$2-1.9))+(COUNTIF('Round 2 - Hole by Hole'!D22,"&lt;"&amp;$D$2-1.9))+(COUNTIF('Round 2 - Hole by Hole'!E22,"&lt;"&amp;$E$2-1.9))+(COUNTIF('Round 2 - Hole by Hole'!F22,"&lt;"&amp;$F$2-1.9))+(COUNTIF('Round 2 - Hole by Hole'!G22,"&lt;"&amp;$G$2-1.9))+(COUNTIF('Round 2 - Hole by Hole'!H22,"&lt;"&amp;$H$2-1.9))+(COUNTIF('Round 2 - Hole by Hole'!I22,"&lt;"&amp;$I$2-1.9))+(COUNTIF('Round 2 - Hole by Hole'!J22,"&lt;"&amp;$J$2-1.9))+(COUNTIF('Round 2 - Hole by Hole'!L22,"&lt;"&amp;$L$2-1.9))+(COUNTIF('Round 2 - Hole by Hole'!M22,"&lt;"&amp;$M$2-1.9))+(COUNTIF('Round 2 - Hole by Hole'!N22,"&lt;"&amp;$N$2-1.9))+(COUNTIF('Round 2 - Hole by Hole'!O22,"&lt;"&amp;$O$2-1.9))+(COUNTIF('Round 2 - Hole by Hole'!P22,"&lt;"&amp;$P$2-1.9))+(COUNTIF('Round 2 - Hole by Hole'!Q22,"&lt;"&amp;$Q$2-1.9))+(COUNTIF('Round 2 - Hole by Hole'!R22,"&lt;"&amp;$R$2-1.9))+(COUNTIF('Round 2 - Hole by Hole'!S22,"&lt;"&amp;$S$2-1.9))+(COUNTIF('Round 2 - Hole by Hole'!T22,"&lt;"&amp;$T$2-1.9))</f>
        <v>0</v>
      </c>
      <c r="K25" s="110">
        <f>SUM(COUNTIF('Round 2 - Hole by Hole'!B22,"="&amp;$B$2-1))+(COUNTIF('Round 2 - Hole by Hole'!C22,"="&amp;$C$2-1))+(COUNTIF('Round 2 - Hole by Hole'!D22,"="&amp;$D$2-1))+(COUNTIF('Round 2 - Hole by Hole'!E22,"="&amp;$E$2-1))+(COUNTIF('Round 2 - Hole by Hole'!F22,"="&amp;$F$2-1))+(COUNTIF('Round 2 - Hole by Hole'!G22,"="&amp;$G$2-1))+(COUNTIF('Round 2 - Hole by Hole'!H22,"="&amp;$H$2-1))+(COUNTIF('Round 2 - Hole by Hole'!I22,"="&amp;$I$2-1))+(COUNTIF('Round 2 - Hole by Hole'!J22,"="&amp;$J$2-1))+(COUNTIF('Round 2 - Hole by Hole'!L22,"="&amp;$L$2-1))+(COUNTIF('Round 2 - Hole by Hole'!M22,"="&amp;$M$2-1))+(COUNTIF('Round 2 - Hole by Hole'!N22,"="&amp;$N$2-1))+(COUNTIF('Round 2 - Hole by Hole'!O22,"="&amp;$O$2-1))+(COUNTIF('Round 2 - Hole by Hole'!P22,"="&amp;$P$2-1))+(COUNTIF('Round 2 - Hole by Hole'!Q22,"="&amp;$Q$2-1))+(COUNTIF('Round 2 - Hole by Hole'!R22,"="&amp;$R$2-1))+(COUNTIF('Round 2 - Hole by Hole'!S22,"="&amp;$S$2-1))+(COUNTIF('Round 2 - Hole by Hole'!T22,"="&amp;$T$2-1))</f>
        <v>1</v>
      </c>
      <c r="L25" s="110">
        <f>SUM(COUNTIF('Round 2 - Hole by Hole'!B22,"="&amp;$B$2))+(COUNTIF('Round 2 - Hole by Hole'!C22,"="&amp;$C$2))+(COUNTIF('Round 2 - Hole by Hole'!D22,"="&amp;$D$2))+(COUNTIF('Round 2 - Hole by Hole'!E22,"="&amp;$E$2))+(COUNTIF('Round 2 - Hole by Hole'!F22,"="&amp;$F$2))+(COUNTIF('Round 2 - Hole by Hole'!G22,"="&amp;$G$2))+(COUNTIF('Round 2 - Hole by Hole'!H22,"="&amp;$H$2))+(COUNTIF('Round 2 - Hole by Hole'!I22,"="&amp;$I$2))+(COUNTIF('Round 2 - Hole by Hole'!J22,"="&amp;$J$2))+(COUNTIF('Round 2 - Hole by Hole'!L22,"="&amp;$L$2))+(COUNTIF('Round 2 - Hole by Hole'!M22,"="&amp;$M$2))+(COUNTIF('Round 2 - Hole by Hole'!N22,"="&amp;$N$2))+(COUNTIF('Round 2 - Hole by Hole'!O22,"="&amp;$O$2))+(COUNTIF('Round 2 - Hole by Hole'!P22,"="&amp;$P$2))+(COUNTIF('Round 2 - Hole by Hole'!Q22,"="&amp;$Q$2))+(COUNTIF('Round 2 - Hole by Hole'!R22,"="&amp;$R$2))+(COUNTIF('Round 2 - Hole by Hole'!S22,"="&amp;$S$2))+(COUNTIF('Round 2 - Hole by Hole'!T22,"="&amp;$T$2))</f>
        <v>4</v>
      </c>
      <c r="M25" s="110">
        <f>SUM(COUNTIF('Round 2 - Hole by Hole'!B22,"="&amp;$B$2+1))+(COUNTIF('Round 2 - Hole by Hole'!C22,"="&amp;$C$2+1))+(COUNTIF('Round 2 - Hole by Hole'!D22,"="&amp;$D$2+1))+(COUNTIF('Round 2 - Hole by Hole'!E22,"="&amp;$E$2+1))+(COUNTIF('Round 2 - Hole by Hole'!F22,"="&amp;$F$2+1))+(COUNTIF('Round 2 - Hole by Hole'!G22,"="&amp;$G$2+1))+(COUNTIF('Round 2 - Hole by Hole'!H22,"="&amp;$H$2+1))+(COUNTIF('Round 2 - Hole by Hole'!I22,"="&amp;$I$2+1))+(COUNTIF('Round 2 - Hole by Hole'!J22,"="&amp;$J$2+1))+(COUNTIF('Round 2 - Hole by Hole'!L22,"="&amp;$L$2+1))+(COUNTIF('Round 2 - Hole by Hole'!M22,"="&amp;$M$2+1))+(COUNTIF('Round 2 - Hole by Hole'!N22,"="&amp;$N$2+1))+(COUNTIF('Round 2 - Hole by Hole'!O22,"="&amp;$O$2+1))+(COUNTIF('Round 2 - Hole by Hole'!P22,"="&amp;$P$2+1))+(COUNTIF('Round 2 - Hole by Hole'!Q22,"="&amp;$Q$2+1))+(COUNTIF('Round 2 - Hole by Hole'!R22,"="&amp;$R$2+1))+(COUNTIF('Round 2 - Hole by Hole'!S22,"="&amp;$S$2+1))+(COUNTIF('Round 2 - Hole by Hole'!T22,"="&amp;$T$2+1))</f>
        <v>9</v>
      </c>
      <c r="N25" s="110">
        <f>SUM(COUNTIF('Round 2 - Hole by Hole'!B22,"="&amp;$B$2+2))+(COUNTIF('Round 2 - Hole by Hole'!C22,"="&amp;$C$2+2))+(COUNTIF('Round 2 - Hole by Hole'!D22,"="&amp;$D$2+2))+(COUNTIF('Round 2 - Hole by Hole'!E22,"="&amp;$E$2+2))+(COUNTIF('Round 2 - Hole by Hole'!F22,"="&amp;$F$2+2))+(COUNTIF('Round 2 - Hole by Hole'!G22,"="&amp;$G$2+2))+(COUNTIF('Round 2 - Hole by Hole'!H22,"="&amp;$H$2+2))+(COUNTIF('Round 2 - Hole by Hole'!I22,"="&amp;$I$2+2))+(COUNTIF('Round 2 - Hole by Hole'!J22,"="&amp;$J$2+2))+(COUNTIF('Round 2 - Hole by Hole'!L22,"="&amp;$L$2+2))+(COUNTIF('Round 2 - Hole by Hole'!M22,"="&amp;$M$2+2))+(COUNTIF('Round 2 - Hole by Hole'!N22,"="&amp;$N$2+2))+(COUNTIF('Round 2 - Hole by Hole'!O22,"="&amp;$O$2+2))+(COUNTIF('Round 2 - Hole by Hole'!P22,"="&amp;$P$2+2))+(COUNTIF('Round 2 - Hole by Hole'!Q22,"="&amp;$Q$2+2))+(COUNTIF('Round 2 - Hole by Hole'!R22,"="&amp;$R$2+2))+(COUNTIF('Round 2 - Hole by Hole'!S22,"="&amp;$S$2+2))+(COUNTIF('Round 2 - Hole by Hole'!T22,"="&amp;$T$2+2))</f>
        <v>3</v>
      </c>
      <c r="O25" s="110">
        <f>SUM(COUNTIF('Round 2 - Hole by Hole'!B22,"&gt;"&amp;$B$2+2.1))+(COUNTIF('Round 2 - Hole by Hole'!C22,"&gt;"&amp;$C$2+2.1))+(COUNTIF('Round 2 - Hole by Hole'!D22,"&gt;"&amp;$D$2+2.1))+(COUNTIF('Round 2 - Hole by Hole'!E22,"&gt;"&amp;$E$2+2.1))+(COUNTIF('Round 2 - Hole by Hole'!F22,"&gt;"&amp;$F$2+2.1))+(COUNTIF('Round 2 - Hole by Hole'!G22,"&gt;"&amp;$G$2+2.1))+(COUNTIF('Round 2 - Hole by Hole'!H22,"&gt;"&amp;$H$2+2.1))+(COUNTIF('Round 2 - Hole by Hole'!I22,"&gt;"&amp;$I$2+2.1))+(COUNTIF('Round 2 - Hole by Hole'!J22,"&gt;"&amp;$J$2+2.1))+(COUNTIF('Round 2 - Hole by Hole'!L22,"&gt;"&amp;$L$2+2.1))+(COUNTIF('Round 2 - Hole by Hole'!M22,"&gt;"&amp;$M$2+2.1))+(COUNTIF('Round 2 - Hole by Hole'!N22,"&gt;"&amp;$N$2+2.1))+(COUNTIF('Round 2 - Hole by Hole'!O22,"&gt;"&amp;$O$2+2.1))+(COUNTIF('Round 2 - Hole by Hole'!P22,"&gt;"&amp;$P$2+2.1))+(COUNTIF('Round 2 - Hole by Hole'!Q22,"&gt;"&amp;$Q$2+2.1))+(COUNTIF('Round 2 - Hole by Hole'!R22,"&gt;"&amp;$R$2+2.1))+(COUNTIF('Round 2 - Hole by Hole'!S22,"&gt;"&amp;$S$2+2.1))+(COUNTIF('Round 2 - Hole by Hole'!T22,"&gt;"&amp;$T$2+2.1))</f>
        <v>1</v>
      </c>
      <c r="Q25" s="110">
        <f>SUM(COUNTIF('Round 3 - Hole by Hole'!B22,"&lt;"&amp;$B$3-1.9))+(COUNTIF('Round 3 - Hole by Hole'!C22,"&lt;"&amp;$C$3-1.9))+(COUNTIF('Round 3 - Hole by Hole'!D22,"&lt;"&amp;$D$3-1.9))+(COUNTIF('Round 3 - Hole by Hole'!E22,"&lt;"&amp;$E$3-1.9))+(COUNTIF('Round 3 - Hole by Hole'!F22,"&lt;"&amp;$F$3-1.9))+(COUNTIF('Round 3 - Hole by Hole'!G22,"&lt;"&amp;$G$3-1.9))+(COUNTIF('Round 3 - Hole by Hole'!H22,"&lt;"&amp;$H$3-1.9))+(COUNTIF('Round 3 - Hole by Hole'!I22,"&lt;"&amp;$I$3-1.9))+(COUNTIF('Round 3 - Hole by Hole'!J22,"&lt;"&amp;$J$3-1.9))+(COUNTIF('Round 3 - Hole by Hole'!L22,"&lt;"&amp;$L$3-1.9))+(COUNTIF('Round 3 - Hole by Hole'!M22,"&lt;"&amp;$M$3-1.9))+(COUNTIF('Round 3 - Hole by Hole'!N22,"&lt;"&amp;$N$3-1.9))+(COUNTIF('Round 3 - Hole by Hole'!O22,"&lt;"&amp;$O$3-1.9))+(COUNTIF('Round 3 - Hole by Hole'!P22,"&lt;"&amp;$P$3-1.9))+(COUNTIF('Round 3 - Hole by Hole'!Q22,"&lt;"&amp;$Q$3-1.9))+(COUNTIF('Round 3 - Hole by Hole'!R22,"&lt;"&amp;$R$3-1.9))+(COUNTIF('Round 3 - Hole by Hole'!S22,"&lt;"&amp;$S$3-1.9))+(COUNTIF('Round 3 - Hole by Hole'!T22,"&lt;"&amp;$T$3-1.9))</f>
        <v>0</v>
      </c>
      <c r="R25" s="110">
        <f>SUM(COUNTIF('Round 3 - Hole by Hole'!B22,"="&amp;$B$3-1))+(COUNTIF('Round 3 - Hole by Hole'!C22,"="&amp;$C$3-1))+(COUNTIF('Round 3 - Hole by Hole'!D22,"="&amp;$D$3-1))+(COUNTIF('Round 3 - Hole by Hole'!E22,"="&amp;$E$3-1))+(COUNTIF('Round 3 - Hole by Hole'!F22,"="&amp;$F$3-1))+(COUNTIF('Round 3 - Hole by Hole'!G22,"="&amp;$G$3-1))+(COUNTIF('Round 3 - Hole by Hole'!H22,"="&amp;$H$3-1))+(COUNTIF('Round 3 - Hole by Hole'!I22,"="&amp;$I$3-1))+(COUNTIF('Round 3 - Hole by Hole'!J22,"="&amp;$J$3-1))+(COUNTIF('Round 3 - Hole by Hole'!L22,"="&amp;$L$3-1))+(COUNTIF('Round 3 - Hole by Hole'!M22,"="&amp;$M$3-1))+(COUNTIF('Round 3 - Hole by Hole'!N22,"="&amp;$N$3-1))+(COUNTIF('Round 3 - Hole by Hole'!O22,"="&amp;$O$3-1))+(COUNTIF('Round 3 - Hole by Hole'!P22,"="&amp;$P$3-1))+(COUNTIF('Round 3 - Hole by Hole'!Q22,"="&amp;$Q$3-1))+(COUNTIF('Round 3 - Hole by Hole'!R22,"="&amp;$R$3-1))+(COUNTIF('Round 3 - Hole by Hole'!S22,"="&amp;$S$3-1))+(COUNTIF('Round 3 - Hole by Hole'!T22,"="&amp;$T$3-1))</f>
        <v>0</v>
      </c>
      <c r="S25" s="110">
        <f>SUM(COUNTIF('Round 3 - Hole by Hole'!B22,"="&amp;$B$3))+(COUNTIF('Round 3 - Hole by Hole'!C22,"="&amp;$C$3))+(COUNTIF('Round 3 - Hole by Hole'!D22,"="&amp;$D$3))+(COUNTIF('Round 3 - Hole by Hole'!E22,"="&amp;$E$3))+(COUNTIF('Round 3 - Hole by Hole'!F22,"="&amp;$F$3))+(COUNTIF('Round 3 - Hole by Hole'!G22,"="&amp;$G$3))+(COUNTIF('Round 3 - Hole by Hole'!H22,"="&amp;$H$3))+(COUNTIF('Round 3 - Hole by Hole'!I22,"="&amp;$I$3))+(COUNTIF('Round 3 - Hole by Hole'!J22,"="&amp;$J$3))+(COUNTIF('Round 3 - Hole by Hole'!L22,"="&amp;$L$3))+(COUNTIF('Round 3 - Hole by Hole'!M22,"="&amp;$M$3))+(COUNTIF('Round 3 - Hole by Hole'!N22,"="&amp;$N$3))+(COUNTIF('Round 3 - Hole by Hole'!O22,"="&amp;$O$3))+(COUNTIF('Round 3 - Hole by Hole'!P22,"="&amp;$P$3))+(COUNTIF('Round 3 - Hole by Hole'!Q22,"="&amp;$Q$3))+(COUNTIF('Round 3 - Hole by Hole'!R22,"="&amp;$R$3))+(COUNTIF('Round 3 - Hole by Hole'!S22,"="&amp;$S$3))+(COUNTIF('Round 3 - Hole by Hole'!T22,"="&amp;$T$3))</f>
        <v>8</v>
      </c>
      <c r="T25" s="110">
        <f>SUM(COUNTIF('Round 3 - Hole by Hole'!B22,"="&amp;$B$3+1))+(COUNTIF('Round 3 - Hole by Hole'!C22,"="&amp;$C$3+1))+(COUNTIF('Round 3 - Hole by Hole'!D22,"="&amp;$D$3+1))+(COUNTIF('Round 3 - Hole by Hole'!E22,"="&amp;$E$3+1))+(COUNTIF('Round 3 - Hole by Hole'!F22,"="&amp;$F$3+1))+(COUNTIF('Round 3 - Hole by Hole'!G22,"="&amp;$G$3+1))+(COUNTIF('Round 3 - Hole by Hole'!H22,"="&amp;$H$3+1))+(COUNTIF('Round 3 - Hole by Hole'!I22,"="&amp;$I$3+1))+(COUNTIF('Round 3 - Hole by Hole'!J22,"="&amp;$J$3+1))+(COUNTIF('Round 3 - Hole by Hole'!L22,"="&amp;$L$3+1))+(COUNTIF('Round 3 - Hole by Hole'!M22,"="&amp;$M$3+1))+(COUNTIF('Round 3 - Hole by Hole'!N22,"="&amp;$N$3+1))+(COUNTIF('Round 3 - Hole by Hole'!O22,"="&amp;$O$3+1))+(COUNTIF('Round 3 - Hole by Hole'!P22,"="&amp;$P$3+1))+(COUNTIF('Round 3 - Hole by Hole'!Q22,"="&amp;$Q$3+1))+(COUNTIF('Round 3 - Hole by Hole'!R22,"="&amp;$R$3+1))+(COUNTIF('Round 3 - Hole by Hole'!S22,"="&amp;$S$3+1))+(COUNTIF('Round 3 - Hole by Hole'!T22,"="&amp;$T$3+1))</f>
        <v>4</v>
      </c>
      <c r="U25" s="110">
        <f>SUM(COUNTIF('Round 3 - Hole by Hole'!B22,"="&amp;$B$3+2))+(COUNTIF('Round 3 - Hole by Hole'!C22,"="&amp;$C$3+2))+(COUNTIF('Round 3 - Hole by Hole'!D22,"="&amp;$D$3+2))+(COUNTIF('Round 3 - Hole by Hole'!E22,"="&amp;$E$3+2))+(COUNTIF('Round 3 - Hole by Hole'!F22,"="&amp;$F$3+2))+(COUNTIF('Round 3 - Hole by Hole'!G22,"="&amp;$G$3+2))+(COUNTIF('Round 3 - Hole by Hole'!H22,"="&amp;$H$3+2))+(COUNTIF('Round 3 - Hole by Hole'!I22,"="&amp;$I$3+2))+(COUNTIF('Round 3 - Hole by Hole'!J22,"="&amp;$J$3+2))+(COUNTIF('Round 3 - Hole by Hole'!L22,"="&amp;$L$3+2))+(COUNTIF('Round 3 - Hole by Hole'!M22,"="&amp;$M$3+2))+(COUNTIF('Round 3 - Hole by Hole'!N22,"="&amp;$N$3+2))+(COUNTIF('Round 3 - Hole by Hole'!O22,"="&amp;$O$3+2))+(COUNTIF('Round 3 - Hole by Hole'!P22,"="&amp;$P$3+2))+(COUNTIF('Round 3 - Hole by Hole'!Q22,"="&amp;$Q$3+2))+(COUNTIF('Round 3 - Hole by Hole'!R22,"="&amp;$R$3+2))+(COUNTIF('Round 3 - Hole by Hole'!S22,"="&amp;$S$3+2))+(COUNTIF('Round 3 - Hole by Hole'!T22,"="&amp;$T$3+2))</f>
        <v>3</v>
      </c>
      <c r="V25" s="110">
        <f>SUM(COUNTIF('Round 3 - Hole by Hole'!B22,"&gt;"&amp;$B$3+2.1))+(COUNTIF('Round 3 - Hole by Hole'!C22,"&gt;"&amp;$C$3+2.1))+(COUNTIF('Round 3 - Hole by Hole'!D22,"&gt;"&amp;$D$3+2.1))+(COUNTIF('Round 3 - Hole by Hole'!E22,"&gt;"&amp;$E$3+2.1))+(COUNTIF('Round 3 - Hole by Hole'!F22,"&gt;"&amp;$F$3+2.1))+(COUNTIF('Round 3 - Hole by Hole'!G22,"&gt;"&amp;$G$3+2.1))+(COUNTIF('Round 3 - Hole by Hole'!H22,"&gt;"&amp;$H$3+2.1))+(COUNTIF('Round 3 - Hole by Hole'!I22,"&gt;"&amp;$I$3+2.1))+(COUNTIF('Round 3 - Hole by Hole'!J22,"&gt;"&amp;$J$3+2.1))+(COUNTIF('Round 3 - Hole by Hole'!L22,"&gt;"&amp;$L$3+2.1))+(COUNTIF('Round 3 - Hole by Hole'!M22,"&gt;"&amp;$M$3+2.1))+(COUNTIF('Round 3 - Hole by Hole'!N22,"&gt;"&amp;$N$3+2.1))+(COUNTIF('Round 3 - Hole by Hole'!O22,"&gt;"&amp;$O$3+2.1))+(COUNTIF('Round 3 - Hole by Hole'!P22,"&gt;"&amp;$P$3+2.1))+(COUNTIF('Round 3 - Hole by Hole'!Q22,"&gt;"&amp;$Q$3+2.1))+(COUNTIF('Round 3 - Hole by Hole'!R22,"&gt;"&amp;$R$3+2.1))+(COUNTIF('Round 3 - Hole by Hole'!S22,"&gt;"&amp;$S$3+2.1))+(COUNTIF('Round 3 - Hole by Hole'!T22,"&gt;"&amp;$T$3+2.1))</f>
        <v>3</v>
      </c>
      <c r="X25" s="110">
        <f t="shared" si="33"/>
        <v>0</v>
      </c>
      <c r="Y25" s="110">
        <f t="shared" si="29"/>
        <v>3</v>
      </c>
      <c r="Z25" s="110">
        <f t="shared" si="30"/>
        <v>15</v>
      </c>
      <c r="AA25" s="110">
        <f t="shared" si="31"/>
        <v>20</v>
      </c>
      <c r="AB25" s="110">
        <f t="shared" si="32"/>
        <v>11</v>
      </c>
      <c r="AC25" s="110">
        <f t="shared" si="34"/>
        <v>5</v>
      </c>
    </row>
    <row r="26" spans="1:29">
      <c r="A26" s="58" t="str">
        <f>'Players by Team'!M6</f>
        <v>CALLE ROBERTSON</v>
      </c>
      <c r="B26" s="85"/>
      <c r="C26" s="86">
        <f>SUM(COUNTIF('Round 1 - Hole by Hole'!B23,"&lt;"&amp;$B$2-1.9))+(COUNTIF('Round 1 - Hole by Hole'!C23,"&lt;"&amp;$C$2-1.9))+(COUNTIF('Round 1 - Hole by Hole'!D23,"&lt;"&amp;$D$2-1.9))+(COUNTIF('Round 1 - Hole by Hole'!E23,"&lt;"&amp;$E$2-1.9))+(COUNTIF('Round 1 - Hole by Hole'!F23,"&lt;"&amp;$F$2-1.9))+(COUNTIF('Round 1 - Hole by Hole'!G23,"&lt;"&amp;$G$2-1.9))+(COUNTIF('Round 1 - Hole by Hole'!H23,"&lt;"&amp;$H$2-1.9))+(COUNTIF('Round 1 - Hole by Hole'!I23,"&lt;"&amp;$I$2-1.9))+(COUNTIF('Round 1 - Hole by Hole'!J23,"&lt;"&amp;$J$2-1.9))+(COUNTIF('Round 1 - Hole by Hole'!L23,"&lt;"&amp;$L$2-1.9))+(COUNTIF('Round 1 - Hole by Hole'!M23,"&lt;"&amp;$M$2-1.9))+(COUNTIF('Round 1 - Hole by Hole'!N23,"&lt;"&amp;$N$2-1.9))+(COUNTIF('Round 1 - Hole by Hole'!O23,"&lt;"&amp;$O$2-1.9))+(COUNTIF('Round 1 - Hole by Hole'!P23,"&lt;"&amp;$P$2-1.9))+(COUNTIF('Round 1 - Hole by Hole'!Q23,"&lt;"&amp;$Q$2-1.9))+(COUNTIF('Round 1 - Hole by Hole'!R23,"&lt;"&amp;$R$2-1.9))+(COUNTIF('Round 1 - Hole by Hole'!S23,"&lt;"&amp;$S$2-1.9))+(COUNTIF('Round 1 - Hole by Hole'!T23,"&lt;"&amp;$T$2-1.9))</f>
        <v>0</v>
      </c>
      <c r="D26" s="87">
        <f>SUM(COUNTIF('Round 1 - Hole by Hole'!B23,"="&amp;$B$2-1))+(COUNTIF('Round 1 - Hole by Hole'!C23,"="&amp;$C$2-1))+(COUNTIF('Round 1 - Hole by Hole'!D23,"="&amp;$D$2-1))+(COUNTIF('Round 1 - Hole by Hole'!E23,"="&amp;$E$2-1))+(COUNTIF('Round 1 - Hole by Hole'!F23,"="&amp;$F$2-1))+(COUNTIF('Round 1 - Hole by Hole'!G23,"="&amp;$G$2-1))+(COUNTIF('Round 1 - Hole by Hole'!H23,"="&amp;$H$2-1))+(COUNTIF('Round 1 - Hole by Hole'!I23,"="&amp;$I$2-1))+(COUNTIF('Round 1 - Hole by Hole'!J23,"="&amp;$J$2-1))+(COUNTIF('Round 1 - Hole by Hole'!L23,"="&amp;$L$2-1))+(COUNTIF('Round 1 - Hole by Hole'!M23,"="&amp;$M$2-1))+(COUNTIF('Round 1 - Hole by Hole'!N23,"="&amp;$N$2-1))+(COUNTIF('Round 1 - Hole by Hole'!O23,"="&amp;$O$2-1))+(COUNTIF('Round 1 - Hole by Hole'!P23,"="&amp;$P$2-1))+(COUNTIF('Round 1 - Hole by Hole'!Q23,"="&amp;$Q$2-1))+(COUNTIF('Round 1 - Hole by Hole'!R23,"="&amp;$R$2-1))+(COUNTIF('Round 1 - Hole by Hole'!S23,"="&amp;$S$2-1))+(COUNTIF('Round 1 - Hole by Hole'!T23,"="&amp;$T$2-1))</f>
        <v>0</v>
      </c>
      <c r="E26" s="87">
        <f>SUM(COUNTIF('Round 1 - Hole by Hole'!B23,"="&amp;$B$2))+(COUNTIF('Round 1 - Hole by Hole'!C23,"="&amp;$C$2))+(COUNTIF('Round 1 - Hole by Hole'!D23,"="&amp;$D$2))+(COUNTIF('Round 1 - Hole by Hole'!E23,"="&amp;$E$2))+(COUNTIF('Round 1 - Hole by Hole'!F23,"="&amp;$F$2))+(COUNTIF('Round 1 - Hole by Hole'!G23,"="&amp;$G$2))+(COUNTIF('Round 1 - Hole by Hole'!H23,"="&amp;$H$2))+(COUNTIF('Round 1 - Hole by Hole'!I23,"="&amp;$I$2))+(COUNTIF('Round 1 - Hole by Hole'!J23,"="&amp;$J$2))+(COUNTIF('Round 1 - Hole by Hole'!L23,"="&amp;$L$2))+(COUNTIF('Round 1 - Hole by Hole'!M23,"="&amp;$M$2))+(COUNTIF('Round 1 - Hole by Hole'!N23,"="&amp;$N$2))+(COUNTIF('Round 1 - Hole by Hole'!O23,"="&amp;$O$2))+(COUNTIF('Round 1 - Hole by Hole'!P23,"="&amp;$P$2))+(COUNTIF('Round 1 - Hole by Hole'!Q23,"="&amp;$Q$2))+(COUNTIF('Round 1 - Hole by Hole'!R23,"="&amp;$R$2))+(COUNTIF('Round 1 - Hole by Hole'!S23,"="&amp;$S$2))+(COUNTIF('Round 1 - Hole by Hole'!T23,"="&amp;$T$2))</f>
        <v>7</v>
      </c>
      <c r="F26" s="87">
        <f>SUM(COUNTIF('Round 1 - Hole by Hole'!B23,"="&amp;$B$2+1))+(COUNTIF('Round 1 - Hole by Hole'!C23,"="&amp;$C$2+1))+(COUNTIF('Round 1 - Hole by Hole'!D23,"="&amp;$D$2+1))+(COUNTIF('Round 1 - Hole by Hole'!E23,"="&amp;$E$2+1))+(COUNTIF('Round 1 - Hole by Hole'!F23,"="&amp;$F$2+1))+(COUNTIF('Round 1 - Hole by Hole'!G23,"="&amp;$G$2+1))+(COUNTIF('Round 1 - Hole by Hole'!H23,"="&amp;$H$2+1))+(COUNTIF('Round 1 - Hole by Hole'!I23,"="&amp;$I$2+1))+(COUNTIF('Round 1 - Hole by Hole'!J23,"="&amp;$J$2+1))+(COUNTIF('Round 1 - Hole by Hole'!L23,"="&amp;$L$2+1))+(COUNTIF('Round 1 - Hole by Hole'!M23,"="&amp;$M$2+1))+(COUNTIF('Round 1 - Hole by Hole'!N23,"="&amp;$N$2+1))+(COUNTIF('Round 1 - Hole by Hole'!O23,"="&amp;$O$2+1))+(COUNTIF('Round 1 - Hole by Hole'!P23,"="&amp;$P$2+1))+(COUNTIF('Round 1 - Hole by Hole'!Q23,"="&amp;$Q$2+1))+(COUNTIF('Round 1 - Hole by Hole'!R23,"="&amp;$R$2+1))+(COUNTIF('Round 1 - Hole by Hole'!S23,"="&amp;$S$2+1))+(COUNTIF('Round 1 - Hole by Hole'!T23,"="&amp;$T$2+1))</f>
        <v>6</v>
      </c>
      <c r="G26" s="87">
        <f>SUM(COUNTIF('Round 1 - Hole by Hole'!B23,"="&amp;$B$2+2))+(COUNTIF('Round 1 - Hole by Hole'!C23,"="&amp;$C$2+2))+(COUNTIF('Round 1 - Hole by Hole'!D23,"="&amp;$D$2+2))+(COUNTIF('Round 1 - Hole by Hole'!E23,"="&amp;$E$2+2))+(COUNTIF('Round 1 - Hole by Hole'!F23,"="&amp;$F$2+2))+(COUNTIF('Round 1 - Hole by Hole'!G23,"="&amp;$G$2+2))+(COUNTIF('Round 1 - Hole by Hole'!H23,"="&amp;$H$2+2))+(COUNTIF('Round 1 - Hole by Hole'!I23,"="&amp;$I$2+2))+(COUNTIF('Round 1 - Hole by Hole'!J23,"="&amp;$J$2+2))+(COUNTIF('Round 1 - Hole by Hole'!L23,"="&amp;$L$2+2))+(COUNTIF('Round 1 - Hole by Hole'!M23,"="&amp;$M$2+2))+(COUNTIF('Round 1 - Hole by Hole'!N23,"="&amp;$N$2+2))+(COUNTIF('Round 1 - Hole by Hole'!O23,"="&amp;$O$2+2))+(COUNTIF('Round 1 - Hole by Hole'!P23,"="&amp;$P$2+2))+(COUNTIF('Round 1 - Hole by Hole'!Q23,"="&amp;$Q$2+2))+(COUNTIF('Round 1 - Hole by Hole'!R23,"="&amp;$R$2+2))+(COUNTIF('Round 1 - Hole by Hole'!S23,"="&amp;$S$2+2))+(COUNTIF('Round 1 - Hole by Hole'!T23,"="&amp;$T$2+2))</f>
        <v>2</v>
      </c>
      <c r="H26" s="87">
        <f>SUM(COUNTIF('Round 1 - Hole by Hole'!B23,"&gt;"&amp;$B$2+2.1))+(COUNTIF('Round 1 - Hole by Hole'!C23,"&gt;"&amp;$C$2+2.1))+(COUNTIF('Round 1 - Hole by Hole'!D23,"&gt;"&amp;$D$2+2.1))+(COUNTIF('Round 1 - Hole by Hole'!E23,"&gt;"&amp;$E$2+2.1))+(COUNTIF('Round 1 - Hole by Hole'!F23,"&gt;"&amp;$F$2+2.1))+(COUNTIF('Round 1 - Hole by Hole'!G23,"&gt;"&amp;$G$2+2.1))+(COUNTIF('Round 1 - Hole by Hole'!H23,"&gt;"&amp;$H$2+2.1))+(COUNTIF('Round 1 - Hole by Hole'!I23,"&gt;"&amp;$I$2+2.1))+(COUNTIF('Round 1 - Hole by Hole'!J23,"&gt;"&amp;$J$2+2.1))+(COUNTIF('Round 1 - Hole by Hole'!L23,"&gt;"&amp;$L$2+2.1))+(COUNTIF('Round 1 - Hole by Hole'!M23,"&gt;"&amp;$M$2+2.1))+(COUNTIF('Round 1 - Hole by Hole'!N23,"&gt;"&amp;$N$2+2.1))+(COUNTIF('Round 1 - Hole by Hole'!O23,"&gt;"&amp;$O$2+2.1))+(COUNTIF('Round 1 - Hole by Hole'!P23,"&gt;"&amp;$P$2+2.1))+(COUNTIF('Round 1 - Hole by Hole'!Q23,"&gt;"&amp;$Q$2+2.1))+(COUNTIF('Round 1 - Hole by Hole'!R23,"&gt;"&amp;$R$2+2.1))+(COUNTIF('Round 1 - Hole by Hole'!S23,"&gt;"&amp;$S$2+2.1))+(COUNTIF('Round 1 - Hole by Hole'!T23,"&gt;"&amp;$T$2+2.1))</f>
        <v>3</v>
      </c>
      <c r="J26" s="86">
        <f>SUM(COUNTIF('Round 2 - Hole by Hole'!B23,"&lt;"&amp;$B$2-1.9))+(COUNTIF('Round 2 - Hole by Hole'!C23,"&lt;"&amp;$C$2-1.9))+(COUNTIF('Round 2 - Hole by Hole'!D23,"&lt;"&amp;$D$2-1.9))+(COUNTIF('Round 2 - Hole by Hole'!E23,"&lt;"&amp;$E$2-1.9))+(COUNTIF('Round 2 - Hole by Hole'!F23,"&lt;"&amp;$F$2-1.9))+(COUNTIF('Round 2 - Hole by Hole'!G23,"&lt;"&amp;$G$2-1.9))+(COUNTIF('Round 2 - Hole by Hole'!H23,"&lt;"&amp;$H$2-1.9))+(COUNTIF('Round 2 - Hole by Hole'!I23,"&lt;"&amp;$I$2-1.9))+(COUNTIF('Round 2 - Hole by Hole'!J23,"&lt;"&amp;$J$2-1.9))+(COUNTIF('Round 2 - Hole by Hole'!L23,"&lt;"&amp;$L$2-1.9))+(COUNTIF('Round 2 - Hole by Hole'!M23,"&lt;"&amp;$M$2-1.9))+(COUNTIF('Round 2 - Hole by Hole'!N23,"&lt;"&amp;$N$2-1.9))+(COUNTIF('Round 2 - Hole by Hole'!O23,"&lt;"&amp;$O$2-1.9))+(COUNTIF('Round 2 - Hole by Hole'!P23,"&lt;"&amp;$P$2-1.9))+(COUNTIF('Round 2 - Hole by Hole'!Q23,"&lt;"&amp;$Q$2-1.9))+(COUNTIF('Round 2 - Hole by Hole'!R23,"&lt;"&amp;$R$2-1.9))+(COUNTIF('Round 2 - Hole by Hole'!S23,"&lt;"&amp;$S$2-1.9))+(COUNTIF('Round 2 - Hole by Hole'!T23,"&lt;"&amp;$T$2-1.9))</f>
        <v>0</v>
      </c>
      <c r="K26" s="87">
        <f>SUM(COUNTIF('Round 2 - Hole by Hole'!B23,"="&amp;$B$2-1))+(COUNTIF('Round 2 - Hole by Hole'!C23,"="&amp;$C$2-1))+(COUNTIF('Round 2 - Hole by Hole'!D23,"="&amp;$D$2-1))+(COUNTIF('Round 2 - Hole by Hole'!E23,"="&amp;$E$2-1))+(COUNTIF('Round 2 - Hole by Hole'!F23,"="&amp;$F$2-1))+(COUNTIF('Round 2 - Hole by Hole'!G23,"="&amp;$G$2-1))+(COUNTIF('Round 2 - Hole by Hole'!H23,"="&amp;$H$2-1))+(COUNTIF('Round 2 - Hole by Hole'!I23,"="&amp;$I$2-1))+(COUNTIF('Round 2 - Hole by Hole'!J23,"="&amp;$J$2-1))+(COUNTIF('Round 2 - Hole by Hole'!L23,"="&amp;$L$2-1))+(COUNTIF('Round 2 - Hole by Hole'!M23,"="&amp;$M$2-1))+(COUNTIF('Round 2 - Hole by Hole'!N23,"="&amp;$N$2-1))+(COUNTIF('Round 2 - Hole by Hole'!O23,"="&amp;$O$2-1))+(COUNTIF('Round 2 - Hole by Hole'!P23,"="&amp;$P$2-1))+(COUNTIF('Round 2 - Hole by Hole'!Q23,"="&amp;$Q$2-1))+(COUNTIF('Round 2 - Hole by Hole'!R23,"="&amp;$R$2-1))+(COUNTIF('Round 2 - Hole by Hole'!S23,"="&amp;$S$2-1))+(COUNTIF('Round 2 - Hole by Hole'!T23,"="&amp;$T$2-1))</f>
        <v>0</v>
      </c>
      <c r="L26" s="87">
        <f>SUM(COUNTIF('Round 2 - Hole by Hole'!B23,"="&amp;$B$2))+(COUNTIF('Round 2 - Hole by Hole'!C23,"="&amp;$C$2))+(COUNTIF('Round 2 - Hole by Hole'!D23,"="&amp;$D$2))+(COUNTIF('Round 2 - Hole by Hole'!E23,"="&amp;$E$2))+(COUNTIF('Round 2 - Hole by Hole'!F23,"="&amp;$F$2))+(COUNTIF('Round 2 - Hole by Hole'!G23,"="&amp;$G$2))+(COUNTIF('Round 2 - Hole by Hole'!H23,"="&amp;$H$2))+(COUNTIF('Round 2 - Hole by Hole'!I23,"="&amp;$I$2))+(COUNTIF('Round 2 - Hole by Hole'!J23,"="&amp;$J$2))+(COUNTIF('Round 2 - Hole by Hole'!L23,"="&amp;$L$2))+(COUNTIF('Round 2 - Hole by Hole'!M23,"="&amp;$M$2))+(COUNTIF('Round 2 - Hole by Hole'!N23,"="&amp;$N$2))+(COUNTIF('Round 2 - Hole by Hole'!O23,"="&amp;$O$2))+(COUNTIF('Round 2 - Hole by Hole'!P23,"="&amp;$P$2))+(COUNTIF('Round 2 - Hole by Hole'!Q23,"="&amp;$Q$2))+(COUNTIF('Round 2 - Hole by Hole'!R23,"="&amp;$R$2))+(COUNTIF('Round 2 - Hole by Hole'!S23,"="&amp;$S$2))+(COUNTIF('Round 2 - Hole by Hole'!T23,"="&amp;$T$2))</f>
        <v>4</v>
      </c>
      <c r="M26" s="87">
        <f>SUM(COUNTIF('Round 2 - Hole by Hole'!B23,"="&amp;$B$2+1))+(COUNTIF('Round 2 - Hole by Hole'!C23,"="&amp;$C$2+1))+(COUNTIF('Round 2 - Hole by Hole'!D23,"="&amp;$D$2+1))+(COUNTIF('Round 2 - Hole by Hole'!E23,"="&amp;$E$2+1))+(COUNTIF('Round 2 - Hole by Hole'!F23,"="&amp;$F$2+1))+(COUNTIF('Round 2 - Hole by Hole'!G23,"="&amp;$G$2+1))+(COUNTIF('Round 2 - Hole by Hole'!H23,"="&amp;$H$2+1))+(COUNTIF('Round 2 - Hole by Hole'!I23,"="&amp;$I$2+1))+(COUNTIF('Round 2 - Hole by Hole'!J23,"="&amp;$J$2+1))+(COUNTIF('Round 2 - Hole by Hole'!L23,"="&amp;$L$2+1))+(COUNTIF('Round 2 - Hole by Hole'!M23,"="&amp;$M$2+1))+(COUNTIF('Round 2 - Hole by Hole'!N23,"="&amp;$N$2+1))+(COUNTIF('Round 2 - Hole by Hole'!O23,"="&amp;$O$2+1))+(COUNTIF('Round 2 - Hole by Hole'!P23,"="&amp;$P$2+1))+(COUNTIF('Round 2 - Hole by Hole'!Q23,"="&amp;$Q$2+1))+(COUNTIF('Round 2 - Hole by Hole'!R23,"="&amp;$R$2+1))+(COUNTIF('Round 2 - Hole by Hole'!S23,"="&amp;$S$2+1))+(COUNTIF('Round 2 - Hole by Hole'!T23,"="&amp;$T$2+1))</f>
        <v>9</v>
      </c>
      <c r="N26" s="87">
        <f>SUM(COUNTIF('Round 2 - Hole by Hole'!B23,"="&amp;$B$2+2))+(COUNTIF('Round 2 - Hole by Hole'!C23,"="&amp;$C$2+2))+(COUNTIF('Round 2 - Hole by Hole'!D23,"="&amp;$D$2+2))+(COUNTIF('Round 2 - Hole by Hole'!E23,"="&amp;$E$2+2))+(COUNTIF('Round 2 - Hole by Hole'!F23,"="&amp;$F$2+2))+(COUNTIF('Round 2 - Hole by Hole'!G23,"="&amp;$G$2+2))+(COUNTIF('Round 2 - Hole by Hole'!H23,"="&amp;$H$2+2))+(COUNTIF('Round 2 - Hole by Hole'!I23,"="&amp;$I$2+2))+(COUNTIF('Round 2 - Hole by Hole'!J23,"="&amp;$J$2+2))+(COUNTIF('Round 2 - Hole by Hole'!L23,"="&amp;$L$2+2))+(COUNTIF('Round 2 - Hole by Hole'!M23,"="&amp;$M$2+2))+(COUNTIF('Round 2 - Hole by Hole'!N23,"="&amp;$N$2+2))+(COUNTIF('Round 2 - Hole by Hole'!O23,"="&amp;$O$2+2))+(COUNTIF('Round 2 - Hole by Hole'!P23,"="&amp;$P$2+2))+(COUNTIF('Round 2 - Hole by Hole'!Q23,"="&amp;$Q$2+2))+(COUNTIF('Round 2 - Hole by Hole'!R23,"="&amp;$R$2+2))+(COUNTIF('Round 2 - Hole by Hole'!S23,"="&amp;$S$2+2))+(COUNTIF('Round 2 - Hole by Hole'!T23,"="&amp;$T$2+2))</f>
        <v>4</v>
      </c>
      <c r="O26" s="87">
        <f>SUM(COUNTIF('Round 2 - Hole by Hole'!B23,"&gt;"&amp;$B$2+2.1))+(COUNTIF('Round 2 - Hole by Hole'!C23,"&gt;"&amp;$C$2+2.1))+(COUNTIF('Round 2 - Hole by Hole'!D23,"&gt;"&amp;$D$2+2.1))+(COUNTIF('Round 2 - Hole by Hole'!E23,"&gt;"&amp;$E$2+2.1))+(COUNTIF('Round 2 - Hole by Hole'!F23,"&gt;"&amp;$F$2+2.1))+(COUNTIF('Round 2 - Hole by Hole'!G23,"&gt;"&amp;$G$2+2.1))+(COUNTIF('Round 2 - Hole by Hole'!H23,"&gt;"&amp;$H$2+2.1))+(COUNTIF('Round 2 - Hole by Hole'!I23,"&gt;"&amp;$I$2+2.1))+(COUNTIF('Round 2 - Hole by Hole'!J23,"&gt;"&amp;$J$2+2.1))+(COUNTIF('Round 2 - Hole by Hole'!L23,"&gt;"&amp;$L$2+2.1))+(COUNTIF('Round 2 - Hole by Hole'!M23,"&gt;"&amp;$M$2+2.1))+(COUNTIF('Round 2 - Hole by Hole'!N23,"&gt;"&amp;$N$2+2.1))+(COUNTIF('Round 2 - Hole by Hole'!O23,"&gt;"&amp;$O$2+2.1))+(COUNTIF('Round 2 - Hole by Hole'!P23,"&gt;"&amp;$P$2+2.1))+(COUNTIF('Round 2 - Hole by Hole'!Q23,"&gt;"&amp;$Q$2+2.1))+(COUNTIF('Round 2 - Hole by Hole'!R23,"&gt;"&amp;$R$2+2.1))+(COUNTIF('Round 2 - Hole by Hole'!S23,"&gt;"&amp;$S$2+2.1))+(COUNTIF('Round 2 - Hole by Hole'!T23,"&gt;"&amp;$T$2+2.1))</f>
        <v>1</v>
      </c>
      <c r="Q26" s="86">
        <f>SUM(COUNTIF('Round 3 - Hole by Hole'!B23,"&lt;"&amp;$B$3-1.9))+(COUNTIF('Round 3 - Hole by Hole'!C23,"&lt;"&amp;$C$3-1.9))+(COUNTIF('Round 3 - Hole by Hole'!D23,"&lt;"&amp;$D$3-1.9))+(COUNTIF('Round 3 - Hole by Hole'!E23,"&lt;"&amp;$E$3-1.9))+(COUNTIF('Round 3 - Hole by Hole'!F23,"&lt;"&amp;$F$3-1.9))+(COUNTIF('Round 3 - Hole by Hole'!G23,"&lt;"&amp;$G$3-1.9))+(COUNTIF('Round 3 - Hole by Hole'!H23,"&lt;"&amp;$H$3-1.9))+(COUNTIF('Round 3 - Hole by Hole'!I23,"&lt;"&amp;$I$3-1.9))+(COUNTIF('Round 3 - Hole by Hole'!J23,"&lt;"&amp;$J$3-1.9))+(COUNTIF('Round 3 - Hole by Hole'!L23,"&lt;"&amp;$L$3-1.9))+(COUNTIF('Round 3 - Hole by Hole'!M23,"&lt;"&amp;$M$3-1.9))+(COUNTIF('Round 3 - Hole by Hole'!N23,"&lt;"&amp;$N$3-1.9))+(COUNTIF('Round 3 - Hole by Hole'!O23,"&lt;"&amp;$O$3-1.9))+(COUNTIF('Round 3 - Hole by Hole'!P23,"&lt;"&amp;$P$3-1.9))+(COUNTIF('Round 3 - Hole by Hole'!Q23,"&lt;"&amp;$Q$3-1.9))+(COUNTIF('Round 3 - Hole by Hole'!R23,"&lt;"&amp;$R$3-1.9))+(COUNTIF('Round 3 - Hole by Hole'!S23,"&lt;"&amp;$S$3-1.9))+(COUNTIF('Round 3 - Hole by Hole'!T23,"&lt;"&amp;$T$3-1.9))</f>
        <v>0</v>
      </c>
      <c r="R26" s="87">
        <f>SUM(COUNTIF('Round 3 - Hole by Hole'!B23,"="&amp;$B$3-1))+(COUNTIF('Round 3 - Hole by Hole'!C23,"="&amp;$C$3-1))+(COUNTIF('Round 3 - Hole by Hole'!D23,"="&amp;$D$3-1))+(COUNTIF('Round 3 - Hole by Hole'!E23,"="&amp;$E$3-1))+(COUNTIF('Round 3 - Hole by Hole'!F23,"="&amp;$F$3-1))+(COUNTIF('Round 3 - Hole by Hole'!G23,"="&amp;$G$3-1))+(COUNTIF('Round 3 - Hole by Hole'!H23,"="&amp;$H$3-1))+(COUNTIF('Round 3 - Hole by Hole'!I23,"="&amp;$I$3-1))+(COUNTIF('Round 3 - Hole by Hole'!J23,"="&amp;$J$3-1))+(COUNTIF('Round 3 - Hole by Hole'!L23,"="&amp;$L$3-1))+(COUNTIF('Round 3 - Hole by Hole'!M23,"="&amp;$M$3-1))+(COUNTIF('Round 3 - Hole by Hole'!N23,"="&amp;$N$3-1))+(COUNTIF('Round 3 - Hole by Hole'!O23,"="&amp;$O$3-1))+(COUNTIF('Round 3 - Hole by Hole'!P23,"="&amp;$P$3-1))+(COUNTIF('Round 3 - Hole by Hole'!Q23,"="&amp;$Q$3-1))+(COUNTIF('Round 3 - Hole by Hole'!R23,"="&amp;$R$3-1))+(COUNTIF('Round 3 - Hole by Hole'!S23,"="&amp;$S$3-1))+(COUNTIF('Round 3 - Hole by Hole'!T23,"="&amp;$T$3-1))</f>
        <v>1</v>
      </c>
      <c r="S26" s="87">
        <f>SUM(COUNTIF('Round 3 - Hole by Hole'!B23,"="&amp;$B$3))+(COUNTIF('Round 3 - Hole by Hole'!C23,"="&amp;$C$3))+(COUNTIF('Round 3 - Hole by Hole'!D23,"="&amp;$D$3))+(COUNTIF('Round 3 - Hole by Hole'!E23,"="&amp;$E$3))+(COUNTIF('Round 3 - Hole by Hole'!F23,"="&amp;$F$3))+(COUNTIF('Round 3 - Hole by Hole'!G23,"="&amp;$G$3))+(COUNTIF('Round 3 - Hole by Hole'!H23,"="&amp;$H$3))+(COUNTIF('Round 3 - Hole by Hole'!I23,"="&amp;$I$3))+(COUNTIF('Round 3 - Hole by Hole'!J23,"="&amp;$J$3))+(COUNTIF('Round 3 - Hole by Hole'!L23,"="&amp;$L$3))+(COUNTIF('Round 3 - Hole by Hole'!M23,"="&amp;$M$3))+(COUNTIF('Round 3 - Hole by Hole'!N23,"="&amp;$N$3))+(COUNTIF('Round 3 - Hole by Hole'!O23,"="&amp;$O$3))+(COUNTIF('Round 3 - Hole by Hole'!P23,"="&amp;$P$3))+(COUNTIF('Round 3 - Hole by Hole'!Q23,"="&amp;$Q$3))+(COUNTIF('Round 3 - Hole by Hole'!R23,"="&amp;$R$3))+(COUNTIF('Round 3 - Hole by Hole'!S23,"="&amp;$S$3))+(COUNTIF('Round 3 - Hole by Hole'!T23,"="&amp;$T$3))</f>
        <v>5</v>
      </c>
      <c r="T26" s="87">
        <f>SUM(COUNTIF('Round 3 - Hole by Hole'!B23,"="&amp;$B$3+1))+(COUNTIF('Round 3 - Hole by Hole'!C23,"="&amp;$C$3+1))+(COUNTIF('Round 3 - Hole by Hole'!D23,"="&amp;$D$3+1))+(COUNTIF('Round 3 - Hole by Hole'!E23,"="&amp;$E$3+1))+(COUNTIF('Round 3 - Hole by Hole'!F23,"="&amp;$F$3+1))+(COUNTIF('Round 3 - Hole by Hole'!G23,"="&amp;$G$3+1))+(COUNTIF('Round 3 - Hole by Hole'!H23,"="&amp;$H$3+1))+(COUNTIF('Round 3 - Hole by Hole'!I23,"="&amp;$I$3+1))+(COUNTIF('Round 3 - Hole by Hole'!J23,"="&amp;$J$3+1))+(COUNTIF('Round 3 - Hole by Hole'!L23,"="&amp;$L$3+1))+(COUNTIF('Round 3 - Hole by Hole'!M23,"="&amp;$M$3+1))+(COUNTIF('Round 3 - Hole by Hole'!N23,"="&amp;$N$3+1))+(COUNTIF('Round 3 - Hole by Hole'!O23,"="&amp;$O$3+1))+(COUNTIF('Round 3 - Hole by Hole'!P23,"="&amp;$P$3+1))+(COUNTIF('Round 3 - Hole by Hole'!Q23,"="&amp;$Q$3+1))+(COUNTIF('Round 3 - Hole by Hole'!R23,"="&amp;$R$3+1))+(COUNTIF('Round 3 - Hole by Hole'!S23,"="&amp;$S$3+1))+(COUNTIF('Round 3 - Hole by Hole'!T23,"="&amp;$T$3+1))</f>
        <v>8</v>
      </c>
      <c r="U26" s="87">
        <f>SUM(COUNTIF('Round 3 - Hole by Hole'!B23,"="&amp;$B$3+2))+(COUNTIF('Round 3 - Hole by Hole'!C23,"="&amp;$C$3+2))+(COUNTIF('Round 3 - Hole by Hole'!D23,"="&amp;$D$3+2))+(COUNTIF('Round 3 - Hole by Hole'!E23,"="&amp;$E$3+2))+(COUNTIF('Round 3 - Hole by Hole'!F23,"="&amp;$F$3+2))+(COUNTIF('Round 3 - Hole by Hole'!G23,"="&amp;$G$3+2))+(COUNTIF('Round 3 - Hole by Hole'!H23,"="&amp;$H$3+2))+(COUNTIF('Round 3 - Hole by Hole'!I23,"="&amp;$I$3+2))+(COUNTIF('Round 3 - Hole by Hole'!J23,"="&amp;$J$3+2))+(COUNTIF('Round 3 - Hole by Hole'!L23,"="&amp;$L$3+2))+(COUNTIF('Round 3 - Hole by Hole'!M23,"="&amp;$M$3+2))+(COUNTIF('Round 3 - Hole by Hole'!N23,"="&amp;$N$3+2))+(COUNTIF('Round 3 - Hole by Hole'!O23,"="&amp;$O$3+2))+(COUNTIF('Round 3 - Hole by Hole'!P23,"="&amp;$P$3+2))+(COUNTIF('Round 3 - Hole by Hole'!Q23,"="&amp;$Q$3+2))+(COUNTIF('Round 3 - Hole by Hole'!R23,"="&amp;$R$3+2))+(COUNTIF('Round 3 - Hole by Hole'!S23,"="&amp;$S$3+2))+(COUNTIF('Round 3 - Hole by Hole'!T23,"="&amp;$T$3+2))</f>
        <v>2</v>
      </c>
      <c r="V26" s="87">
        <f>SUM(COUNTIF('Round 3 - Hole by Hole'!B23,"&gt;"&amp;$B$3+2.1))+(COUNTIF('Round 3 - Hole by Hole'!C23,"&gt;"&amp;$C$3+2.1))+(COUNTIF('Round 3 - Hole by Hole'!D23,"&gt;"&amp;$D$3+2.1))+(COUNTIF('Round 3 - Hole by Hole'!E23,"&gt;"&amp;$E$3+2.1))+(COUNTIF('Round 3 - Hole by Hole'!F23,"&gt;"&amp;$F$3+2.1))+(COUNTIF('Round 3 - Hole by Hole'!G23,"&gt;"&amp;$G$3+2.1))+(COUNTIF('Round 3 - Hole by Hole'!H23,"&gt;"&amp;$H$3+2.1))+(COUNTIF('Round 3 - Hole by Hole'!I23,"&gt;"&amp;$I$3+2.1))+(COUNTIF('Round 3 - Hole by Hole'!J23,"&gt;"&amp;$J$3+2.1))+(COUNTIF('Round 3 - Hole by Hole'!L23,"&gt;"&amp;$L$3+2.1))+(COUNTIF('Round 3 - Hole by Hole'!M23,"&gt;"&amp;$M$3+2.1))+(COUNTIF('Round 3 - Hole by Hole'!N23,"&gt;"&amp;$N$3+2.1))+(COUNTIF('Round 3 - Hole by Hole'!O23,"&gt;"&amp;$O$3+2.1))+(COUNTIF('Round 3 - Hole by Hole'!P23,"&gt;"&amp;$P$3+2.1))+(COUNTIF('Round 3 - Hole by Hole'!Q23,"&gt;"&amp;$Q$3+2.1))+(COUNTIF('Round 3 - Hole by Hole'!R23,"&gt;"&amp;$R$3+2.1))+(COUNTIF('Round 3 - Hole by Hole'!S23,"&gt;"&amp;$S$3+2.1))+(COUNTIF('Round 3 - Hole by Hole'!T23,"&gt;"&amp;$T$3+2.1))</f>
        <v>2</v>
      </c>
      <c r="X26" s="86">
        <f t="shared" si="33"/>
        <v>0</v>
      </c>
      <c r="Y26" s="86">
        <f t="shared" si="29"/>
        <v>1</v>
      </c>
      <c r="Z26" s="86">
        <f t="shared" si="30"/>
        <v>16</v>
      </c>
      <c r="AA26" s="86">
        <f t="shared" si="31"/>
        <v>23</v>
      </c>
      <c r="AB26" s="86">
        <f t="shared" si="32"/>
        <v>8</v>
      </c>
      <c r="AC26" s="86">
        <f t="shared" si="34"/>
        <v>6</v>
      </c>
    </row>
    <row r="27" spans="1:29">
      <c r="B27" s="88"/>
      <c r="X27" s="7"/>
      <c r="Y27" s="7"/>
      <c r="Z27" s="7"/>
      <c r="AA27" s="7"/>
      <c r="AB27" s="7"/>
      <c r="AC27" s="7"/>
    </row>
    <row r="28" spans="1:29">
      <c r="A28" s="81" t="str">
        <f>'Players by Team'!A9</f>
        <v>ANDREWS</v>
      </c>
      <c r="B28" s="82"/>
      <c r="C28" s="83">
        <f t="shared" ref="C28:H28" si="35">SUM(C29:C33)</f>
        <v>0</v>
      </c>
      <c r="D28" s="83">
        <f t="shared" si="35"/>
        <v>6</v>
      </c>
      <c r="E28" s="83">
        <f t="shared" si="35"/>
        <v>29</v>
      </c>
      <c r="F28" s="83">
        <f t="shared" si="35"/>
        <v>43</v>
      </c>
      <c r="G28" s="83">
        <f t="shared" si="35"/>
        <v>8</v>
      </c>
      <c r="H28" s="83">
        <f t="shared" si="35"/>
        <v>4</v>
      </c>
      <c r="I28" s="84"/>
      <c r="J28" s="83">
        <f t="shared" ref="J28:O28" si="36">SUM(J29:J33)</f>
        <v>0</v>
      </c>
      <c r="K28" s="83">
        <f t="shared" si="36"/>
        <v>6</v>
      </c>
      <c r="L28" s="83">
        <f t="shared" si="36"/>
        <v>37</v>
      </c>
      <c r="M28" s="83">
        <f t="shared" si="36"/>
        <v>31</v>
      </c>
      <c r="N28" s="83">
        <f t="shared" si="36"/>
        <v>12</v>
      </c>
      <c r="O28" s="83">
        <f t="shared" si="36"/>
        <v>4</v>
      </c>
      <c r="P28" s="84"/>
      <c r="Q28" s="83">
        <f t="shared" ref="Q28:V28" si="37">SUM(Q29:Q33)</f>
        <v>0</v>
      </c>
      <c r="R28" s="83">
        <f t="shared" si="37"/>
        <v>4</v>
      </c>
      <c r="S28" s="83">
        <f t="shared" si="37"/>
        <v>34</v>
      </c>
      <c r="T28" s="83">
        <f t="shared" si="37"/>
        <v>34</v>
      </c>
      <c r="U28" s="83">
        <f t="shared" si="37"/>
        <v>12</v>
      </c>
      <c r="V28" s="83">
        <f t="shared" si="37"/>
        <v>6</v>
      </c>
      <c r="X28" s="83">
        <f t="shared" ref="X28:AC28" si="38">SUM(X29:X33)</f>
        <v>0</v>
      </c>
      <c r="Y28" s="83">
        <f t="shared" si="38"/>
        <v>16</v>
      </c>
      <c r="Z28" s="83">
        <f t="shared" si="38"/>
        <v>100</v>
      </c>
      <c r="AA28" s="83">
        <f t="shared" si="38"/>
        <v>108</v>
      </c>
      <c r="AB28" s="83">
        <f t="shared" si="38"/>
        <v>32</v>
      </c>
      <c r="AC28" s="83">
        <f t="shared" si="38"/>
        <v>14</v>
      </c>
    </row>
    <row r="29" spans="1:29">
      <c r="A29" s="58" t="str">
        <f>'Players by Team'!A10</f>
        <v>SKYLER STRUBE</v>
      </c>
      <c r="B29" s="85"/>
      <c r="C29" s="86">
        <f>SUM(COUNTIF('Round 1 - Hole by Hole'!B26,"&lt;"&amp;$B$2-1.9))+(COUNTIF('Round 1 - Hole by Hole'!C26,"&lt;"&amp;$C$2-1.9))+(COUNTIF('Round 1 - Hole by Hole'!D26,"&lt;"&amp;$D$2-1.9))+(COUNTIF('Round 1 - Hole by Hole'!E26,"&lt;"&amp;$E$2-1.9))+(COUNTIF('Round 1 - Hole by Hole'!F26,"&lt;"&amp;$F$2-1.9))+(COUNTIF('Round 1 - Hole by Hole'!G26,"&lt;"&amp;$G$2-1.9))+(COUNTIF('Round 1 - Hole by Hole'!H26,"&lt;"&amp;$H$2-1.9))+(COUNTIF('Round 1 - Hole by Hole'!I26,"&lt;"&amp;$I$2-1.9))+(COUNTIF('Round 1 - Hole by Hole'!J26,"&lt;"&amp;$J$2-1.9))+(COUNTIF('Round 1 - Hole by Hole'!L26,"&lt;"&amp;$L$2-1.9))+(COUNTIF('Round 1 - Hole by Hole'!M26,"&lt;"&amp;$M$2-1.9))+(COUNTIF('Round 1 - Hole by Hole'!N26,"&lt;"&amp;$N$2-1.9))+(COUNTIF('Round 1 - Hole by Hole'!O26,"&lt;"&amp;$O$2-1.9))+(COUNTIF('Round 1 - Hole by Hole'!P26,"&lt;"&amp;$P$2-1.9))+(COUNTIF('Round 1 - Hole by Hole'!Q26,"&lt;"&amp;$Q$2-1.9))+(COUNTIF('Round 1 - Hole by Hole'!R26,"&lt;"&amp;$R$2-1.9))+(COUNTIF('Round 1 - Hole by Hole'!S26,"&lt;"&amp;$S$2-1.9))+(COUNTIF('Round 1 - Hole by Hole'!T26,"&lt;"&amp;$T$2-1.9))</f>
        <v>0</v>
      </c>
      <c r="D29" s="87">
        <f>SUM(COUNTIF('Round 1 - Hole by Hole'!B26,"="&amp;$B$2-1))+(COUNTIF('Round 1 - Hole by Hole'!C26,"="&amp;$C$2-1))+(COUNTIF('Round 1 - Hole by Hole'!D26,"="&amp;$D$2-1))+(COUNTIF('Round 1 - Hole by Hole'!E26,"="&amp;$E$2-1))+(COUNTIF('Round 1 - Hole by Hole'!F26,"="&amp;$F$2-1))+(COUNTIF('Round 1 - Hole by Hole'!G26,"="&amp;$G$2-1))+(COUNTIF('Round 1 - Hole by Hole'!H26,"="&amp;$H$2-1))+(COUNTIF('Round 1 - Hole by Hole'!I26,"="&amp;$I$2-1))+(COUNTIF('Round 1 - Hole by Hole'!J26,"="&amp;$J$2-1))+(COUNTIF('Round 1 - Hole by Hole'!L26,"="&amp;$L$2-1))+(COUNTIF('Round 1 - Hole by Hole'!M26,"="&amp;$M$2-1))+(COUNTIF('Round 1 - Hole by Hole'!N26,"="&amp;$N$2-1))+(COUNTIF('Round 1 - Hole by Hole'!O26,"="&amp;$O$2-1))+(COUNTIF('Round 1 - Hole by Hole'!P26,"="&amp;$P$2-1))+(COUNTIF('Round 1 - Hole by Hole'!Q26,"="&amp;$Q$2-1))+(COUNTIF('Round 1 - Hole by Hole'!R26,"="&amp;$R$2-1))+(COUNTIF('Round 1 - Hole by Hole'!S26,"="&amp;$S$2-1))+(COUNTIF('Round 1 - Hole by Hole'!T26,"="&amp;$T$2-1))</f>
        <v>0</v>
      </c>
      <c r="E29" s="87">
        <f>SUM(COUNTIF('Round 1 - Hole by Hole'!B26,"="&amp;$B$2))+(COUNTIF('Round 1 - Hole by Hole'!C26,"="&amp;$C$2))+(COUNTIF('Round 1 - Hole by Hole'!D26,"="&amp;$D$2))+(COUNTIF('Round 1 - Hole by Hole'!E26,"="&amp;$E$2))+(COUNTIF('Round 1 - Hole by Hole'!F26,"="&amp;$F$2))+(COUNTIF('Round 1 - Hole by Hole'!G26,"="&amp;$G$2))+(COUNTIF('Round 1 - Hole by Hole'!H26,"="&amp;$H$2))+(COUNTIF('Round 1 - Hole by Hole'!I26,"="&amp;$I$2))+(COUNTIF('Round 1 - Hole by Hole'!J26,"="&amp;$J$2))+(COUNTIF('Round 1 - Hole by Hole'!L26,"="&amp;$L$2))+(COUNTIF('Round 1 - Hole by Hole'!M26,"="&amp;$M$2))+(COUNTIF('Round 1 - Hole by Hole'!N26,"="&amp;$N$2))+(COUNTIF('Round 1 - Hole by Hole'!O26,"="&amp;$O$2))+(COUNTIF('Round 1 - Hole by Hole'!P26,"="&amp;$P$2))+(COUNTIF('Round 1 - Hole by Hole'!Q26,"="&amp;$Q$2))+(COUNTIF('Round 1 - Hole by Hole'!R26,"="&amp;$R$2))+(COUNTIF('Round 1 - Hole by Hole'!S26,"="&amp;$S$2))+(COUNTIF('Round 1 - Hole by Hole'!T26,"="&amp;$T$2))</f>
        <v>7</v>
      </c>
      <c r="F29" s="87">
        <f>SUM(COUNTIF('Round 1 - Hole by Hole'!B26,"="&amp;$B$2+1))+(COUNTIF('Round 1 - Hole by Hole'!C26,"="&amp;$C$2+1))+(COUNTIF('Round 1 - Hole by Hole'!D26,"="&amp;$D$2+1))+(COUNTIF('Round 1 - Hole by Hole'!E26,"="&amp;$E$2+1))+(COUNTIF('Round 1 - Hole by Hole'!F26,"="&amp;$F$2+1))+(COUNTIF('Round 1 - Hole by Hole'!G26,"="&amp;$G$2+1))+(COUNTIF('Round 1 - Hole by Hole'!H26,"="&amp;$H$2+1))+(COUNTIF('Round 1 - Hole by Hole'!I26,"="&amp;$I$2+1))+(COUNTIF('Round 1 - Hole by Hole'!J26,"="&amp;$J$2+1))+(COUNTIF('Round 1 - Hole by Hole'!L26,"="&amp;$L$2+1))+(COUNTIF('Round 1 - Hole by Hole'!M26,"="&amp;$M$2+1))+(COUNTIF('Round 1 - Hole by Hole'!N26,"="&amp;$N$2+1))+(COUNTIF('Round 1 - Hole by Hole'!O26,"="&amp;$O$2+1))+(COUNTIF('Round 1 - Hole by Hole'!P26,"="&amp;$P$2+1))+(COUNTIF('Round 1 - Hole by Hole'!Q26,"="&amp;$Q$2+1))+(COUNTIF('Round 1 - Hole by Hole'!R26,"="&amp;$R$2+1))+(COUNTIF('Round 1 - Hole by Hole'!S26,"="&amp;$S$2+1))+(COUNTIF('Round 1 - Hole by Hole'!T26,"="&amp;$T$2+1))</f>
        <v>7</v>
      </c>
      <c r="G29" s="87">
        <f>SUM(COUNTIF('Round 1 - Hole by Hole'!B26,"="&amp;$B$2+2))+(COUNTIF('Round 1 - Hole by Hole'!C26,"="&amp;$C$2+2))+(COUNTIF('Round 1 - Hole by Hole'!D26,"="&amp;$D$2+2))+(COUNTIF('Round 1 - Hole by Hole'!E26,"="&amp;$E$2+2))+(COUNTIF('Round 1 - Hole by Hole'!F26,"="&amp;$F$2+2))+(COUNTIF('Round 1 - Hole by Hole'!G26,"="&amp;$G$2+2))+(COUNTIF('Round 1 - Hole by Hole'!H26,"="&amp;$H$2+2))+(COUNTIF('Round 1 - Hole by Hole'!I26,"="&amp;$I$2+2))+(COUNTIF('Round 1 - Hole by Hole'!J26,"="&amp;$J$2+2))+(COUNTIF('Round 1 - Hole by Hole'!L26,"="&amp;$L$2+2))+(COUNTIF('Round 1 - Hole by Hole'!M26,"="&amp;$M$2+2))+(COUNTIF('Round 1 - Hole by Hole'!N26,"="&amp;$N$2+2))+(COUNTIF('Round 1 - Hole by Hole'!O26,"="&amp;$O$2+2))+(COUNTIF('Round 1 - Hole by Hole'!P26,"="&amp;$P$2+2))+(COUNTIF('Round 1 - Hole by Hole'!Q26,"="&amp;$Q$2+2))+(COUNTIF('Round 1 - Hole by Hole'!R26,"="&amp;$R$2+2))+(COUNTIF('Round 1 - Hole by Hole'!S26,"="&amp;$S$2+2))+(COUNTIF('Round 1 - Hole by Hole'!T26,"="&amp;$T$2+2))</f>
        <v>3</v>
      </c>
      <c r="H29" s="87">
        <f>SUM(COUNTIF('Round 1 - Hole by Hole'!B26,"&gt;"&amp;$B$2+2.1))+(COUNTIF('Round 1 - Hole by Hole'!C26,"&gt;"&amp;$C$2+2.1))+(COUNTIF('Round 1 - Hole by Hole'!D26,"&gt;"&amp;$D$2+2.1))+(COUNTIF('Round 1 - Hole by Hole'!E26,"&gt;"&amp;$E$2+2.1))+(COUNTIF('Round 1 - Hole by Hole'!F26,"&gt;"&amp;$F$2+2.1))+(COUNTIF('Round 1 - Hole by Hole'!G26,"&gt;"&amp;$G$2+2.1))+(COUNTIF('Round 1 - Hole by Hole'!H26,"&gt;"&amp;$H$2+2.1))+(COUNTIF('Round 1 - Hole by Hole'!I26,"&gt;"&amp;$I$2+2.1))+(COUNTIF('Round 1 - Hole by Hole'!J26,"&gt;"&amp;$J$2+2.1))+(COUNTIF('Round 1 - Hole by Hole'!L26,"&gt;"&amp;$L$2+2.1))+(COUNTIF('Round 1 - Hole by Hole'!M26,"&gt;"&amp;$M$2+2.1))+(COUNTIF('Round 1 - Hole by Hole'!N26,"&gt;"&amp;$N$2+2.1))+(COUNTIF('Round 1 - Hole by Hole'!O26,"&gt;"&amp;$O$2+2.1))+(COUNTIF('Round 1 - Hole by Hole'!P26,"&gt;"&amp;$P$2+2.1))+(COUNTIF('Round 1 - Hole by Hole'!Q26,"&gt;"&amp;$Q$2+2.1))+(COUNTIF('Round 1 - Hole by Hole'!R26,"&gt;"&amp;$R$2+2.1))+(COUNTIF('Round 1 - Hole by Hole'!S26,"&gt;"&amp;$S$2+2.1))+(COUNTIF('Round 1 - Hole by Hole'!T26,"&gt;"&amp;$T$2+2.1))</f>
        <v>1</v>
      </c>
      <c r="J29" s="86">
        <f>SUM(COUNTIF('Round 2 - Hole by Hole'!B26,"&lt;"&amp;$B$2-1.9))+(COUNTIF('Round 2 - Hole by Hole'!C26,"&lt;"&amp;$C$2-1.9))+(COUNTIF('Round 2 - Hole by Hole'!D26,"&lt;"&amp;$D$2-1.9))+(COUNTIF('Round 2 - Hole by Hole'!E26,"&lt;"&amp;$E$2-1.9))+(COUNTIF('Round 2 - Hole by Hole'!F26,"&lt;"&amp;$F$2-1.9))+(COUNTIF('Round 2 - Hole by Hole'!G26,"&lt;"&amp;$G$2-1.9))+(COUNTIF('Round 2 - Hole by Hole'!H26,"&lt;"&amp;$H$2-1.9))+(COUNTIF('Round 2 - Hole by Hole'!I26,"&lt;"&amp;$I$2-1.9))+(COUNTIF('Round 2 - Hole by Hole'!J26,"&lt;"&amp;$J$2-1.9))+(COUNTIF('Round 2 - Hole by Hole'!L26,"&lt;"&amp;$L$2-1.9))+(COUNTIF('Round 2 - Hole by Hole'!M26,"&lt;"&amp;$M$2-1.9))+(COUNTIF('Round 2 - Hole by Hole'!N26,"&lt;"&amp;$N$2-1.9))+(COUNTIF('Round 2 - Hole by Hole'!O26,"&lt;"&amp;$O$2-1.9))+(COUNTIF('Round 2 - Hole by Hole'!P26,"&lt;"&amp;$P$2-1.9))+(COUNTIF('Round 2 - Hole by Hole'!Q26,"&lt;"&amp;$Q$2-1.9))+(COUNTIF('Round 2 - Hole by Hole'!R26,"&lt;"&amp;$R$2-1.9))+(COUNTIF('Round 2 - Hole by Hole'!S26,"&lt;"&amp;$S$2-1.9))+(COUNTIF('Round 2 - Hole by Hole'!T26,"&lt;"&amp;$T$2-1.9))</f>
        <v>0</v>
      </c>
      <c r="K29" s="87">
        <f>SUM(COUNTIF('Round 2 - Hole by Hole'!B26,"="&amp;$B$2-1))+(COUNTIF('Round 2 - Hole by Hole'!C26,"="&amp;$C$2-1))+(COUNTIF('Round 2 - Hole by Hole'!D26,"="&amp;$D$2-1))+(COUNTIF('Round 2 - Hole by Hole'!E26,"="&amp;$E$2-1))+(COUNTIF('Round 2 - Hole by Hole'!F26,"="&amp;$F$2-1))+(COUNTIF('Round 2 - Hole by Hole'!G26,"="&amp;$G$2-1))+(COUNTIF('Round 2 - Hole by Hole'!H26,"="&amp;$H$2-1))+(COUNTIF('Round 2 - Hole by Hole'!I26,"="&amp;$I$2-1))+(COUNTIF('Round 2 - Hole by Hole'!J26,"="&amp;$J$2-1))+(COUNTIF('Round 2 - Hole by Hole'!L26,"="&amp;$L$2-1))+(COUNTIF('Round 2 - Hole by Hole'!M26,"="&amp;$M$2-1))+(COUNTIF('Round 2 - Hole by Hole'!N26,"="&amp;$N$2-1))+(COUNTIF('Round 2 - Hole by Hole'!O26,"="&amp;$O$2-1))+(COUNTIF('Round 2 - Hole by Hole'!P26,"="&amp;$P$2-1))+(COUNTIF('Round 2 - Hole by Hole'!Q26,"="&amp;$Q$2-1))+(COUNTIF('Round 2 - Hole by Hole'!R26,"="&amp;$R$2-1))+(COUNTIF('Round 2 - Hole by Hole'!S26,"="&amp;$S$2-1))+(COUNTIF('Round 2 - Hole by Hole'!T26,"="&amp;$T$2-1))</f>
        <v>2</v>
      </c>
      <c r="L29" s="87">
        <f>SUM(COUNTIF('Round 2 - Hole by Hole'!B26,"="&amp;$B$2))+(COUNTIF('Round 2 - Hole by Hole'!C26,"="&amp;$C$2))+(COUNTIF('Round 2 - Hole by Hole'!D26,"="&amp;$D$2))+(COUNTIF('Round 2 - Hole by Hole'!E26,"="&amp;$E$2))+(COUNTIF('Round 2 - Hole by Hole'!F26,"="&amp;$F$2))+(COUNTIF('Round 2 - Hole by Hole'!G26,"="&amp;$G$2))+(COUNTIF('Round 2 - Hole by Hole'!H26,"="&amp;$H$2))+(COUNTIF('Round 2 - Hole by Hole'!I26,"="&amp;$I$2))+(COUNTIF('Round 2 - Hole by Hole'!J26,"="&amp;$J$2))+(COUNTIF('Round 2 - Hole by Hole'!L26,"="&amp;$L$2))+(COUNTIF('Round 2 - Hole by Hole'!M26,"="&amp;$M$2))+(COUNTIF('Round 2 - Hole by Hole'!N26,"="&amp;$N$2))+(COUNTIF('Round 2 - Hole by Hole'!O26,"="&amp;$O$2))+(COUNTIF('Round 2 - Hole by Hole'!P26,"="&amp;$P$2))+(COUNTIF('Round 2 - Hole by Hole'!Q26,"="&amp;$Q$2))+(COUNTIF('Round 2 - Hole by Hole'!R26,"="&amp;$R$2))+(COUNTIF('Round 2 - Hole by Hole'!S26,"="&amp;$S$2))+(COUNTIF('Round 2 - Hole by Hole'!T26,"="&amp;$T$2))</f>
        <v>8</v>
      </c>
      <c r="M29" s="87">
        <f>SUM(COUNTIF('Round 2 - Hole by Hole'!B26,"="&amp;$B$2+1))+(COUNTIF('Round 2 - Hole by Hole'!C26,"="&amp;$C$2+1))+(COUNTIF('Round 2 - Hole by Hole'!D26,"="&amp;$D$2+1))+(COUNTIF('Round 2 - Hole by Hole'!E26,"="&amp;$E$2+1))+(COUNTIF('Round 2 - Hole by Hole'!F26,"="&amp;$F$2+1))+(COUNTIF('Round 2 - Hole by Hole'!G26,"="&amp;$G$2+1))+(COUNTIF('Round 2 - Hole by Hole'!H26,"="&amp;$H$2+1))+(COUNTIF('Round 2 - Hole by Hole'!I26,"="&amp;$I$2+1))+(COUNTIF('Round 2 - Hole by Hole'!J26,"="&amp;$J$2+1))+(COUNTIF('Round 2 - Hole by Hole'!L26,"="&amp;$L$2+1))+(COUNTIF('Round 2 - Hole by Hole'!M26,"="&amp;$M$2+1))+(COUNTIF('Round 2 - Hole by Hole'!N26,"="&amp;$N$2+1))+(COUNTIF('Round 2 - Hole by Hole'!O26,"="&amp;$O$2+1))+(COUNTIF('Round 2 - Hole by Hole'!P26,"="&amp;$P$2+1))+(COUNTIF('Round 2 - Hole by Hole'!Q26,"="&amp;$Q$2+1))+(COUNTIF('Round 2 - Hole by Hole'!R26,"="&amp;$R$2+1))+(COUNTIF('Round 2 - Hole by Hole'!S26,"="&amp;$S$2+1))+(COUNTIF('Round 2 - Hole by Hole'!T26,"="&amp;$T$2+1))</f>
        <v>3</v>
      </c>
      <c r="N29" s="87">
        <f>SUM(COUNTIF('Round 2 - Hole by Hole'!B26,"="&amp;$B$2+2))+(COUNTIF('Round 2 - Hole by Hole'!C26,"="&amp;$C$2+2))+(COUNTIF('Round 2 - Hole by Hole'!D26,"="&amp;$D$2+2))+(COUNTIF('Round 2 - Hole by Hole'!E26,"="&amp;$E$2+2))+(COUNTIF('Round 2 - Hole by Hole'!F26,"="&amp;$F$2+2))+(COUNTIF('Round 2 - Hole by Hole'!G26,"="&amp;$G$2+2))+(COUNTIF('Round 2 - Hole by Hole'!H26,"="&amp;$H$2+2))+(COUNTIF('Round 2 - Hole by Hole'!I26,"="&amp;$I$2+2))+(COUNTIF('Round 2 - Hole by Hole'!J26,"="&amp;$J$2+2))+(COUNTIF('Round 2 - Hole by Hole'!L26,"="&amp;$L$2+2))+(COUNTIF('Round 2 - Hole by Hole'!M26,"="&amp;$M$2+2))+(COUNTIF('Round 2 - Hole by Hole'!N26,"="&amp;$N$2+2))+(COUNTIF('Round 2 - Hole by Hole'!O26,"="&amp;$O$2+2))+(COUNTIF('Round 2 - Hole by Hole'!P26,"="&amp;$P$2+2))+(COUNTIF('Round 2 - Hole by Hole'!Q26,"="&amp;$Q$2+2))+(COUNTIF('Round 2 - Hole by Hole'!R26,"="&amp;$R$2+2))+(COUNTIF('Round 2 - Hole by Hole'!S26,"="&amp;$S$2+2))+(COUNTIF('Round 2 - Hole by Hole'!T26,"="&amp;$T$2+2))</f>
        <v>3</v>
      </c>
      <c r="O29" s="87">
        <f>SUM(COUNTIF('Round 2 - Hole by Hole'!B26,"&gt;"&amp;$B$2+2.1))+(COUNTIF('Round 2 - Hole by Hole'!C26,"&gt;"&amp;$C$2+2.1))+(COUNTIF('Round 2 - Hole by Hole'!D26,"&gt;"&amp;$D$2+2.1))+(COUNTIF('Round 2 - Hole by Hole'!E26,"&gt;"&amp;$E$2+2.1))+(COUNTIF('Round 2 - Hole by Hole'!F26,"&gt;"&amp;$F$2+2.1))+(COUNTIF('Round 2 - Hole by Hole'!G26,"&gt;"&amp;$G$2+2.1))+(COUNTIF('Round 2 - Hole by Hole'!H26,"&gt;"&amp;$H$2+2.1))+(COUNTIF('Round 2 - Hole by Hole'!I26,"&gt;"&amp;$I$2+2.1))+(COUNTIF('Round 2 - Hole by Hole'!J26,"&gt;"&amp;$J$2+2.1))+(COUNTIF('Round 2 - Hole by Hole'!L26,"&gt;"&amp;$L$2+2.1))+(COUNTIF('Round 2 - Hole by Hole'!M26,"&gt;"&amp;$M$2+2.1))+(COUNTIF('Round 2 - Hole by Hole'!N26,"&gt;"&amp;$N$2+2.1))+(COUNTIF('Round 2 - Hole by Hole'!O26,"&gt;"&amp;$O$2+2.1))+(COUNTIF('Round 2 - Hole by Hole'!P26,"&gt;"&amp;$P$2+2.1))+(COUNTIF('Round 2 - Hole by Hole'!Q26,"&gt;"&amp;$Q$2+2.1))+(COUNTIF('Round 2 - Hole by Hole'!R26,"&gt;"&amp;$R$2+2.1))+(COUNTIF('Round 2 - Hole by Hole'!S26,"&gt;"&amp;$S$2+2.1))+(COUNTIF('Round 2 - Hole by Hole'!T26,"&gt;"&amp;$T$2+2.1))</f>
        <v>2</v>
      </c>
      <c r="Q29" s="86">
        <f>SUM(COUNTIF('Round 3 - Hole by Hole'!B26,"&lt;"&amp;$B$3-1.9))+(COUNTIF('Round 3 - Hole by Hole'!C26,"&lt;"&amp;$C$3-1.9))+(COUNTIF('Round 3 - Hole by Hole'!D26,"&lt;"&amp;$D$3-1.9))+(COUNTIF('Round 3 - Hole by Hole'!E26,"&lt;"&amp;$E$3-1.9))+(COUNTIF('Round 3 - Hole by Hole'!F26,"&lt;"&amp;$F$3-1.9))+(COUNTIF('Round 3 - Hole by Hole'!G26,"&lt;"&amp;$G$3-1.9))+(COUNTIF('Round 3 - Hole by Hole'!H26,"&lt;"&amp;$H$3-1.9))+(COUNTIF('Round 3 - Hole by Hole'!I26,"&lt;"&amp;$I$3-1.9))+(COUNTIF('Round 3 - Hole by Hole'!J26,"&lt;"&amp;$J$3-1.9))+(COUNTIF('Round 3 - Hole by Hole'!L26,"&lt;"&amp;$L$3-1.9))+(COUNTIF('Round 3 - Hole by Hole'!M26,"&lt;"&amp;$M$3-1.9))+(COUNTIF('Round 3 - Hole by Hole'!N26,"&lt;"&amp;$N$3-1.9))+(COUNTIF('Round 3 - Hole by Hole'!O26,"&lt;"&amp;$O$3-1.9))+(COUNTIF('Round 3 - Hole by Hole'!P26,"&lt;"&amp;$P$3-1.9))+(COUNTIF('Round 3 - Hole by Hole'!Q26,"&lt;"&amp;$Q$3-1.9))+(COUNTIF('Round 3 - Hole by Hole'!R26,"&lt;"&amp;$R$3-1.9))+(COUNTIF('Round 3 - Hole by Hole'!S26,"&lt;"&amp;$S$3-1.9))+(COUNTIF('Round 3 - Hole by Hole'!T26,"&lt;"&amp;$T$3-1.9))</f>
        <v>0</v>
      </c>
      <c r="R29" s="87">
        <f>SUM(COUNTIF('Round 3 - Hole by Hole'!B26,"="&amp;$B$3-1))+(COUNTIF('Round 3 - Hole by Hole'!C26,"="&amp;$C$3-1))+(COUNTIF('Round 3 - Hole by Hole'!D26,"="&amp;$D$3-1))+(COUNTIF('Round 3 - Hole by Hole'!E26,"="&amp;$E$3-1))+(COUNTIF('Round 3 - Hole by Hole'!F26,"="&amp;$F$3-1))+(COUNTIF('Round 3 - Hole by Hole'!G26,"="&amp;$G$3-1))+(COUNTIF('Round 3 - Hole by Hole'!H26,"="&amp;$H$3-1))+(COUNTIF('Round 3 - Hole by Hole'!I26,"="&amp;$I$3-1))+(COUNTIF('Round 3 - Hole by Hole'!J26,"="&amp;$J$3-1))+(COUNTIF('Round 3 - Hole by Hole'!L26,"="&amp;$L$3-1))+(COUNTIF('Round 3 - Hole by Hole'!M26,"="&amp;$M$3-1))+(COUNTIF('Round 3 - Hole by Hole'!N26,"="&amp;$N$3-1))+(COUNTIF('Round 3 - Hole by Hole'!O26,"="&amp;$O$3-1))+(COUNTIF('Round 3 - Hole by Hole'!P26,"="&amp;$P$3-1))+(COUNTIF('Round 3 - Hole by Hole'!Q26,"="&amp;$Q$3-1))+(COUNTIF('Round 3 - Hole by Hole'!R26,"="&amp;$R$3-1))+(COUNTIF('Round 3 - Hole by Hole'!S26,"="&amp;$S$3-1))+(COUNTIF('Round 3 - Hole by Hole'!T26,"="&amp;$T$3-1))</f>
        <v>0</v>
      </c>
      <c r="S29" s="87">
        <f>SUM(COUNTIF('Round 3 - Hole by Hole'!B26,"="&amp;$B$3))+(COUNTIF('Round 3 - Hole by Hole'!C26,"="&amp;$C$3))+(COUNTIF('Round 3 - Hole by Hole'!D26,"="&amp;$D$3))+(COUNTIF('Round 3 - Hole by Hole'!E26,"="&amp;$E$3))+(COUNTIF('Round 3 - Hole by Hole'!F26,"="&amp;$F$3))+(COUNTIF('Round 3 - Hole by Hole'!G26,"="&amp;$G$3))+(COUNTIF('Round 3 - Hole by Hole'!H26,"="&amp;$H$3))+(COUNTIF('Round 3 - Hole by Hole'!I26,"="&amp;$I$3))+(COUNTIF('Round 3 - Hole by Hole'!J26,"="&amp;$J$3))+(COUNTIF('Round 3 - Hole by Hole'!L26,"="&amp;$L$3))+(COUNTIF('Round 3 - Hole by Hole'!M26,"="&amp;$M$3))+(COUNTIF('Round 3 - Hole by Hole'!N26,"="&amp;$N$3))+(COUNTIF('Round 3 - Hole by Hole'!O26,"="&amp;$O$3))+(COUNTIF('Round 3 - Hole by Hole'!P26,"="&amp;$P$3))+(COUNTIF('Round 3 - Hole by Hole'!Q26,"="&amp;$Q$3))+(COUNTIF('Round 3 - Hole by Hole'!R26,"="&amp;$R$3))+(COUNTIF('Round 3 - Hole by Hole'!S26,"="&amp;$S$3))+(COUNTIF('Round 3 - Hole by Hole'!T26,"="&amp;$T$3))</f>
        <v>8</v>
      </c>
      <c r="T29" s="87">
        <f>SUM(COUNTIF('Round 3 - Hole by Hole'!B26,"="&amp;$B$3+1))+(COUNTIF('Round 3 - Hole by Hole'!C26,"="&amp;$C$3+1))+(COUNTIF('Round 3 - Hole by Hole'!D26,"="&amp;$D$3+1))+(COUNTIF('Round 3 - Hole by Hole'!E26,"="&amp;$E$3+1))+(COUNTIF('Round 3 - Hole by Hole'!F26,"="&amp;$F$3+1))+(COUNTIF('Round 3 - Hole by Hole'!G26,"="&amp;$G$3+1))+(COUNTIF('Round 3 - Hole by Hole'!H26,"="&amp;$H$3+1))+(COUNTIF('Round 3 - Hole by Hole'!I26,"="&amp;$I$3+1))+(COUNTIF('Round 3 - Hole by Hole'!J26,"="&amp;$J$3+1))+(COUNTIF('Round 3 - Hole by Hole'!L26,"="&amp;$L$3+1))+(COUNTIF('Round 3 - Hole by Hole'!M26,"="&amp;$M$3+1))+(COUNTIF('Round 3 - Hole by Hole'!N26,"="&amp;$N$3+1))+(COUNTIF('Round 3 - Hole by Hole'!O26,"="&amp;$O$3+1))+(COUNTIF('Round 3 - Hole by Hole'!P26,"="&amp;$P$3+1))+(COUNTIF('Round 3 - Hole by Hole'!Q26,"="&amp;$Q$3+1))+(COUNTIF('Round 3 - Hole by Hole'!R26,"="&amp;$R$3+1))+(COUNTIF('Round 3 - Hole by Hole'!S26,"="&amp;$S$3+1))+(COUNTIF('Round 3 - Hole by Hole'!T26,"="&amp;$T$3+1))</f>
        <v>9</v>
      </c>
      <c r="U29" s="87">
        <f>SUM(COUNTIF('Round 3 - Hole by Hole'!B26,"="&amp;$B$3+2))+(COUNTIF('Round 3 - Hole by Hole'!C26,"="&amp;$C$3+2))+(COUNTIF('Round 3 - Hole by Hole'!D26,"="&amp;$D$3+2))+(COUNTIF('Round 3 - Hole by Hole'!E26,"="&amp;$E$3+2))+(COUNTIF('Round 3 - Hole by Hole'!F26,"="&amp;$F$3+2))+(COUNTIF('Round 3 - Hole by Hole'!G26,"="&amp;$G$3+2))+(COUNTIF('Round 3 - Hole by Hole'!H26,"="&amp;$H$3+2))+(COUNTIF('Round 3 - Hole by Hole'!I26,"="&amp;$I$3+2))+(COUNTIF('Round 3 - Hole by Hole'!J26,"="&amp;$J$3+2))+(COUNTIF('Round 3 - Hole by Hole'!L26,"="&amp;$L$3+2))+(COUNTIF('Round 3 - Hole by Hole'!M26,"="&amp;$M$3+2))+(COUNTIF('Round 3 - Hole by Hole'!N26,"="&amp;$N$3+2))+(COUNTIF('Round 3 - Hole by Hole'!O26,"="&amp;$O$3+2))+(COUNTIF('Round 3 - Hole by Hole'!P26,"="&amp;$P$3+2))+(COUNTIF('Round 3 - Hole by Hole'!Q26,"="&amp;$Q$3+2))+(COUNTIF('Round 3 - Hole by Hole'!R26,"="&amp;$R$3+2))+(COUNTIF('Round 3 - Hole by Hole'!S26,"="&amp;$S$3+2))+(COUNTIF('Round 3 - Hole by Hole'!T26,"="&amp;$T$3+2))</f>
        <v>1</v>
      </c>
      <c r="V29" s="87">
        <f>SUM(COUNTIF('Round 3 - Hole by Hole'!B26,"&gt;"&amp;$B$3+2.1))+(COUNTIF('Round 3 - Hole by Hole'!C26,"&gt;"&amp;$C$3+2.1))+(COUNTIF('Round 3 - Hole by Hole'!D26,"&gt;"&amp;$D$3+2.1))+(COUNTIF('Round 3 - Hole by Hole'!E26,"&gt;"&amp;$E$3+2.1))+(COUNTIF('Round 3 - Hole by Hole'!F26,"&gt;"&amp;$F$3+2.1))+(COUNTIF('Round 3 - Hole by Hole'!G26,"&gt;"&amp;$G$3+2.1))+(COUNTIF('Round 3 - Hole by Hole'!H26,"&gt;"&amp;$H$3+2.1))+(COUNTIF('Round 3 - Hole by Hole'!I26,"&gt;"&amp;$I$3+2.1))+(COUNTIF('Round 3 - Hole by Hole'!J26,"&gt;"&amp;$J$3+2.1))+(COUNTIF('Round 3 - Hole by Hole'!L26,"&gt;"&amp;$L$3+2.1))+(COUNTIF('Round 3 - Hole by Hole'!M26,"&gt;"&amp;$M$3+2.1))+(COUNTIF('Round 3 - Hole by Hole'!N26,"&gt;"&amp;$N$3+2.1))+(COUNTIF('Round 3 - Hole by Hole'!O26,"&gt;"&amp;$O$3+2.1))+(COUNTIF('Round 3 - Hole by Hole'!P26,"&gt;"&amp;$P$3+2.1))+(COUNTIF('Round 3 - Hole by Hole'!Q26,"&gt;"&amp;$Q$3+2.1))+(COUNTIF('Round 3 - Hole by Hole'!R26,"&gt;"&amp;$R$3+2.1))+(COUNTIF('Round 3 - Hole by Hole'!S26,"&gt;"&amp;$S$3+2.1))+(COUNTIF('Round 3 - Hole by Hole'!T26,"&gt;"&amp;$T$3+2.1))</f>
        <v>0</v>
      </c>
      <c r="X29" s="86">
        <f>SUM(C29,J29,Q29)</f>
        <v>0</v>
      </c>
      <c r="Y29" s="86">
        <f t="shared" ref="Y29:Y33" si="39">SUM(D29,K29,R29)</f>
        <v>2</v>
      </c>
      <c r="Z29" s="86">
        <f t="shared" ref="Z29:Z33" si="40">SUM(E29,L29,S29)</f>
        <v>23</v>
      </c>
      <c r="AA29" s="86">
        <f t="shared" ref="AA29:AA33" si="41">SUM(F29,M29,T29)</f>
        <v>19</v>
      </c>
      <c r="AB29" s="86">
        <f t="shared" ref="AB29:AB33" si="42">SUM(G29,N29,U29)</f>
        <v>7</v>
      </c>
      <c r="AC29" s="86">
        <f>SUM(H29,O29,V29)</f>
        <v>3</v>
      </c>
    </row>
    <row r="30" spans="1:29">
      <c r="A30" s="58" t="str">
        <f>'Players by Team'!A11</f>
        <v>BRYNLEE DYAS</v>
      </c>
      <c r="B30" s="85"/>
      <c r="C30" s="110">
        <f>SUM(COUNTIF('Round 1 - Hole by Hole'!B27,"&lt;"&amp;$B$2-1.9))+(COUNTIF('Round 1 - Hole by Hole'!C27,"&lt;"&amp;$C$2-1.9))+(COUNTIF('Round 1 - Hole by Hole'!D27,"&lt;"&amp;$D$2-1.9))+(COUNTIF('Round 1 - Hole by Hole'!E27,"&lt;"&amp;$E$2-1.9))+(COUNTIF('Round 1 - Hole by Hole'!F27,"&lt;"&amp;$F$2-1.9))+(COUNTIF('Round 1 - Hole by Hole'!G27,"&lt;"&amp;$G$2-1.9))+(COUNTIF('Round 1 - Hole by Hole'!H27,"&lt;"&amp;$H$2-1.9))+(COUNTIF('Round 1 - Hole by Hole'!I27,"&lt;"&amp;$I$2-1.9))+(COUNTIF('Round 1 - Hole by Hole'!J27,"&lt;"&amp;$J$2-1.9))+(COUNTIF('Round 1 - Hole by Hole'!L27,"&lt;"&amp;$L$2-1.9))+(COUNTIF('Round 1 - Hole by Hole'!M27,"&lt;"&amp;$M$2-1.9))+(COUNTIF('Round 1 - Hole by Hole'!N27,"&lt;"&amp;$N$2-1.9))+(COUNTIF('Round 1 - Hole by Hole'!O27,"&lt;"&amp;$O$2-1.9))+(COUNTIF('Round 1 - Hole by Hole'!P27,"&lt;"&amp;$P$2-1.9))+(COUNTIF('Round 1 - Hole by Hole'!Q27,"&lt;"&amp;$Q$2-1.9))+(COUNTIF('Round 1 - Hole by Hole'!R27,"&lt;"&amp;$R$2-1.9))+(COUNTIF('Round 1 - Hole by Hole'!S27,"&lt;"&amp;$S$2-1.9))+(COUNTIF('Round 1 - Hole by Hole'!T27,"&lt;"&amp;$T$2-1.9))</f>
        <v>0</v>
      </c>
      <c r="D30" s="110">
        <f>SUM(COUNTIF('Round 1 - Hole by Hole'!B27,"="&amp;$B$2-1))+(COUNTIF('Round 1 - Hole by Hole'!C27,"="&amp;$C$2-1))+(COUNTIF('Round 1 - Hole by Hole'!D27,"="&amp;$D$2-1))+(COUNTIF('Round 1 - Hole by Hole'!E27,"="&amp;$E$2-1))+(COUNTIF('Round 1 - Hole by Hole'!F27,"="&amp;$F$2-1))+(COUNTIF('Round 1 - Hole by Hole'!G27,"="&amp;$G$2-1))+(COUNTIF('Round 1 - Hole by Hole'!H27,"="&amp;$H$2-1))+(COUNTIF('Round 1 - Hole by Hole'!I27,"="&amp;$I$2-1))+(COUNTIF('Round 1 - Hole by Hole'!J27,"="&amp;$J$2-1))+(COUNTIF('Round 1 - Hole by Hole'!L27,"="&amp;$L$2-1))+(COUNTIF('Round 1 - Hole by Hole'!M27,"="&amp;$M$2-1))+(COUNTIF('Round 1 - Hole by Hole'!N27,"="&amp;$N$2-1))+(COUNTIF('Round 1 - Hole by Hole'!O27,"="&amp;$O$2-1))+(COUNTIF('Round 1 - Hole by Hole'!P27,"="&amp;$P$2-1))+(COUNTIF('Round 1 - Hole by Hole'!Q27,"="&amp;$Q$2-1))+(COUNTIF('Round 1 - Hole by Hole'!R27,"="&amp;$R$2-1))+(COUNTIF('Round 1 - Hole by Hole'!S27,"="&amp;$S$2-1))+(COUNTIF('Round 1 - Hole by Hole'!T27,"="&amp;$T$2-1))</f>
        <v>1</v>
      </c>
      <c r="E30" s="110">
        <f>SUM(COUNTIF('Round 1 - Hole by Hole'!B27,"="&amp;$B$2))+(COUNTIF('Round 1 - Hole by Hole'!C27,"="&amp;$C$2))+(COUNTIF('Round 1 - Hole by Hole'!D27,"="&amp;$D$2))+(COUNTIF('Round 1 - Hole by Hole'!E27,"="&amp;$E$2))+(COUNTIF('Round 1 - Hole by Hole'!F27,"="&amp;$F$2))+(COUNTIF('Round 1 - Hole by Hole'!G27,"="&amp;$G$2))+(COUNTIF('Round 1 - Hole by Hole'!H27,"="&amp;$H$2))+(COUNTIF('Round 1 - Hole by Hole'!I27,"="&amp;$I$2))+(COUNTIF('Round 1 - Hole by Hole'!J27,"="&amp;$J$2))+(COUNTIF('Round 1 - Hole by Hole'!L27,"="&amp;$L$2))+(COUNTIF('Round 1 - Hole by Hole'!M27,"="&amp;$M$2))+(COUNTIF('Round 1 - Hole by Hole'!N27,"="&amp;$N$2))+(COUNTIF('Round 1 - Hole by Hole'!O27,"="&amp;$O$2))+(COUNTIF('Round 1 - Hole by Hole'!P27,"="&amp;$P$2))+(COUNTIF('Round 1 - Hole by Hole'!Q27,"="&amp;$Q$2))+(COUNTIF('Round 1 - Hole by Hole'!R27,"="&amp;$R$2))+(COUNTIF('Round 1 - Hole by Hole'!S27,"="&amp;$S$2))+(COUNTIF('Round 1 - Hole by Hole'!T27,"="&amp;$T$2))</f>
        <v>10</v>
      </c>
      <c r="F30" s="110">
        <f>SUM(COUNTIF('Round 1 - Hole by Hole'!B27,"="&amp;$B$2+1))+(COUNTIF('Round 1 - Hole by Hole'!C27,"="&amp;$C$2+1))+(COUNTIF('Round 1 - Hole by Hole'!D27,"="&amp;$D$2+1))+(COUNTIF('Round 1 - Hole by Hole'!E27,"="&amp;$E$2+1))+(COUNTIF('Round 1 - Hole by Hole'!F27,"="&amp;$F$2+1))+(COUNTIF('Round 1 - Hole by Hole'!G27,"="&amp;$G$2+1))+(COUNTIF('Round 1 - Hole by Hole'!H27,"="&amp;$H$2+1))+(COUNTIF('Round 1 - Hole by Hole'!I27,"="&amp;$I$2+1))+(COUNTIF('Round 1 - Hole by Hole'!J27,"="&amp;$J$2+1))+(COUNTIF('Round 1 - Hole by Hole'!L27,"="&amp;$L$2+1))+(COUNTIF('Round 1 - Hole by Hole'!M27,"="&amp;$M$2+1))+(COUNTIF('Round 1 - Hole by Hole'!N27,"="&amp;$N$2+1))+(COUNTIF('Round 1 - Hole by Hole'!O27,"="&amp;$O$2+1))+(COUNTIF('Round 1 - Hole by Hole'!P27,"="&amp;$P$2+1))+(COUNTIF('Round 1 - Hole by Hole'!Q27,"="&amp;$Q$2+1))+(COUNTIF('Round 1 - Hole by Hole'!R27,"="&amp;$R$2+1))+(COUNTIF('Round 1 - Hole by Hole'!S27,"="&amp;$S$2+1))+(COUNTIF('Round 1 - Hole by Hole'!T27,"="&amp;$T$2+1))</f>
        <v>6</v>
      </c>
      <c r="G30" s="110">
        <f>SUM(COUNTIF('Round 1 - Hole by Hole'!B27,"="&amp;$B$2+2))+(COUNTIF('Round 1 - Hole by Hole'!C27,"="&amp;$C$2+2))+(COUNTIF('Round 1 - Hole by Hole'!D27,"="&amp;$D$2+2))+(COUNTIF('Round 1 - Hole by Hole'!E27,"="&amp;$E$2+2))+(COUNTIF('Round 1 - Hole by Hole'!F27,"="&amp;$F$2+2))+(COUNTIF('Round 1 - Hole by Hole'!G27,"="&amp;$G$2+2))+(COUNTIF('Round 1 - Hole by Hole'!H27,"="&amp;$H$2+2))+(COUNTIF('Round 1 - Hole by Hole'!I27,"="&amp;$I$2+2))+(COUNTIF('Round 1 - Hole by Hole'!J27,"="&amp;$J$2+2))+(COUNTIF('Round 1 - Hole by Hole'!L27,"="&amp;$L$2+2))+(COUNTIF('Round 1 - Hole by Hole'!M27,"="&amp;$M$2+2))+(COUNTIF('Round 1 - Hole by Hole'!N27,"="&amp;$N$2+2))+(COUNTIF('Round 1 - Hole by Hole'!O27,"="&amp;$O$2+2))+(COUNTIF('Round 1 - Hole by Hole'!P27,"="&amp;$P$2+2))+(COUNTIF('Round 1 - Hole by Hole'!Q27,"="&amp;$Q$2+2))+(COUNTIF('Round 1 - Hole by Hole'!R27,"="&amp;$R$2+2))+(COUNTIF('Round 1 - Hole by Hole'!S27,"="&amp;$S$2+2))+(COUNTIF('Round 1 - Hole by Hole'!T27,"="&amp;$T$2+2))</f>
        <v>1</v>
      </c>
      <c r="H30" s="110">
        <f>SUM(COUNTIF('Round 1 - Hole by Hole'!B27,"&gt;"&amp;$B$2+2.1))+(COUNTIF('Round 1 - Hole by Hole'!C27,"&gt;"&amp;$C$2+2.1))+(COUNTIF('Round 1 - Hole by Hole'!D27,"&gt;"&amp;$D$2+2.1))+(COUNTIF('Round 1 - Hole by Hole'!E27,"&gt;"&amp;$E$2+2.1))+(COUNTIF('Round 1 - Hole by Hole'!F27,"&gt;"&amp;$F$2+2.1))+(COUNTIF('Round 1 - Hole by Hole'!G27,"&gt;"&amp;$G$2+2.1))+(COUNTIF('Round 1 - Hole by Hole'!H27,"&gt;"&amp;$H$2+2.1))+(COUNTIF('Round 1 - Hole by Hole'!I27,"&gt;"&amp;$I$2+2.1))+(COUNTIF('Round 1 - Hole by Hole'!J27,"&gt;"&amp;$J$2+2.1))+(COUNTIF('Round 1 - Hole by Hole'!L27,"&gt;"&amp;$L$2+2.1))+(COUNTIF('Round 1 - Hole by Hole'!M27,"&gt;"&amp;$M$2+2.1))+(COUNTIF('Round 1 - Hole by Hole'!N27,"&gt;"&amp;$N$2+2.1))+(COUNTIF('Round 1 - Hole by Hole'!O27,"&gt;"&amp;$O$2+2.1))+(COUNTIF('Round 1 - Hole by Hole'!P27,"&gt;"&amp;$P$2+2.1))+(COUNTIF('Round 1 - Hole by Hole'!Q27,"&gt;"&amp;$Q$2+2.1))+(COUNTIF('Round 1 - Hole by Hole'!R27,"&gt;"&amp;$R$2+2.1))+(COUNTIF('Round 1 - Hole by Hole'!S27,"&gt;"&amp;$S$2+2.1))+(COUNTIF('Round 1 - Hole by Hole'!T27,"&gt;"&amp;$T$2+2.1))</f>
        <v>0</v>
      </c>
      <c r="J30" s="110">
        <f>SUM(COUNTIF('Round 2 - Hole by Hole'!B27,"&lt;"&amp;$B$2-1.9))+(COUNTIF('Round 2 - Hole by Hole'!C27,"&lt;"&amp;$C$2-1.9))+(COUNTIF('Round 2 - Hole by Hole'!D27,"&lt;"&amp;$D$2-1.9))+(COUNTIF('Round 2 - Hole by Hole'!E27,"&lt;"&amp;$E$2-1.9))+(COUNTIF('Round 2 - Hole by Hole'!F27,"&lt;"&amp;$F$2-1.9))+(COUNTIF('Round 2 - Hole by Hole'!G27,"&lt;"&amp;$G$2-1.9))+(COUNTIF('Round 2 - Hole by Hole'!H27,"&lt;"&amp;$H$2-1.9))+(COUNTIF('Round 2 - Hole by Hole'!I27,"&lt;"&amp;$I$2-1.9))+(COUNTIF('Round 2 - Hole by Hole'!J27,"&lt;"&amp;$J$2-1.9))+(COUNTIF('Round 2 - Hole by Hole'!L27,"&lt;"&amp;$L$2-1.9))+(COUNTIF('Round 2 - Hole by Hole'!M27,"&lt;"&amp;$M$2-1.9))+(COUNTIF('Round 2 - Hole by Hole'!N27,"&lt;"&amp;$N$2-1.9))+(COUNTIF('Round 2 - Hole by Hole'!O27,"&lt;"&amp;$O$2-1.9))+(COUNTIF('Round 2 - Hole by Hole'!P27,"&lt;"&amp;$P$2-1.9))+(COUNTIF('Round 2 - Hole by Hole'!Q27,"&lt;"&amp;$Q$2-1.9))+(COUNTIF('Round 2 - Hole by Hole'!R27,"&lt;"&amp;$R$2-1.9))+(COUNTIF('Round 2 - Hole by Hole'!S27,"&lt;"&amp;$S$2-1.9))+(COUNTIF('Round 2 - Hole by Hole'!T27,"&lt;"&amp;$T$2-1.9))</f>
        <v>0</v>
      </c>
      <c r="K30" s="110">
        <f>SUM(COUNTIF('Round 2 - Hole by Hole'!B27,"="&amp;$B$2-1))+(COUNTIF('Round 2 - Hole by Hole'!C27,"="&amp;$C$2-1))+(COUNTIF('Round 2 - Hole by Hole'!D27,"="&amp;$D$2-1))+(COUNTIF('Round 2 - Hole by Hole'!E27,"="&amp;$E$2-1))+(COUNTIF('Round 2 - Hole by Hole'!F27,"="&amp;$F$2-1))+(COUNTIF('Round 2 - Hole by Hole'!G27,"="&amp;$G$2-1))+(COUNTIF('Round 2 - Hole by Hole'!H27,"="&amp;$H$2-1))+(COUNTIF('Round 2 - Hole by Hole'!I27,"="&amp;$I$2-1))+(COUNTIF('Round 2 - Hole by Hole'!J27,"="&amp;$J$2-1))+(COUNTIF('Round 2 - Hole by Hole'!L27,"="&amp;$L$2-1))+(COUNTIF('Round 2 - Hole by Hole'!M27,"="&amp;$M$2-1))+(COUNTIF('Round 2 - Hole by Hole'!N27,"="&amp;$N$2-1))+(COUNTIF('Round 2 - Hole by Hole'!O27,"="&amp;$O$2-1))+(COUNTIF('Round 2 - Hole by Hole'!P27,"="&amp;$P$2-1))+(COUNTIF('Round 2 - Hole by Hole'!Q27,"="&amp;$Q$2-1))+(COUNTIF('Round 2 - Hole by Hole'!R27,"="&amp;$R$2-1))+(COUNTIF('Round 2 - Hole by Hole'!S27,"="&amp;$S$2-1))+(COUNTIF('Round 2 - Hole by Hole'!T27,"="&amp;$T$2-1))</f>
        <v>0</v>
      </c>
      <c r="L30" s="110">
        <f>SUM(COUNTIF('Round 2 - Hole by Hole'!B27,"="&amp;$B$2))+(COUNTIF('Round 2 - Hole by Hole'!C27,"="&amp;$C$2))+(COUNTIF('Round 2 - Hole by Hole'!D27,"="&amp;$D$2))+(COUNTIF('Round 2 - Hole by Hole'!E27,"="&amp;$E$2))+(COUNTIF('Round 2 - Hole by Hole'!F27,"="&amp;$F$2))+(COUNTIF('Round 2 - Hole by Hole'!G27,"="&amp;$G$2))+(COUNTIF('Round 2 - Hole by Hole'!H27,"="&amp;$H$2))+(COUNTIF('Round 2 - Hole by Hole'!I27,"="&amp;$I$2))+(COUNTIF('Round 2 - Hole by Hole'!J27,"="&amp;$J$2))+(COUNTIF('Round 2 - Hole by Hole'!L27,"="&amp;$L$2))+(COUNTIF('Round 2 - Hole by Hole'!M27,"="&amp;$M$2))+(COUNTIF('Round 2 - Hole by Hole'!N27,"="&amp;$N$2))+(COUNTIF('Round 2 - Hole by Hole'!O27,"="&amp;$O$2))+(COUNTIF('Round 2 - Hole by Hole'!P27,"="&amp;$P$2))+(COUNTIF('Round 2 - Hole by Hole'!Q27,"="&amp;$Q$2))+(COUNTIF('Round 2 - Hole by Hole'!R27,"="&amp;$R$2))+(COUNTIF('Round 2 - Hole by Hole'!S27,"="&amp;$S$2))+(COUNTIF('Round 2 - Hole by Hole'!T27,"="&amp;$T$2))</f>
        <v>5</v>
      </c>
      <c r="M30" s="110">
        <f>SUM(COUNTIF('Round 2 - Hole by Hole'!B27,"="&amp;$B$2+1))+(COUNTIF('Round 2 - Hole by Hole'!C27,"="&amp;$C$2+1))+(COUNTIF('Round 2 - Hole by Hole'!D27,"="&amp;$D$2+1))+(COUNTIF('Round 2 - Hole by Hole'!E27,"="&amp;$E$2+1))+(COUNTIF('Round 2 - Hole by Hole'!F27,"="&amp;$F$2+1))+(COUNTIF('Round 2 - Hole by Hole'!G27,"="&amp;$G$2+1))+(COUNTIF('Round 2 - Hole by Hole'!H27,"="&amp;$H$2+1))+(COUNTIF('Round 2 - Hole by Hole'!I27,"="&amp;$I$2+1))+(COUNTIF('Round 2 - Hole by Hole'!J27,"="&amp;$J$2+1))+(COUNTIF('Round 2 - Hole by Hole'!L27,"="&amp;$L$2+1))+(COUNTIF('Round 2 - Hole by Hole'!M27,"="&amp;$M$2+1))+(COUNTIF('Round 2 - Hole by Hole'!N27,"="&amp;$N$2+1))+(COUNTIF('Round 2 - Hole by Hole'!O27,"="&amp;$O$2+1))+(COUNTIF('Round 2 - Hole by Hole'!P27,"="&amp;$P$2+1))+(COUNTIF('Round 2 - Hole by Hole'!Q27,"="&amp;$Q$2+1))+(COUNTIF('Round 2 - Hole by Hole'!R27,"="&amp;$R$2+1))+(COUNTIF('Round 2 - Hole by Hole'!S27,"="&amp;$S$2+1))+(COUNTIF('Round 2 - Hole by Hole'!T27,"="&amp;$T$2+1))</f>
        <v>8</v>
      </c>
      <c r="N30" s="110">
        <f>SUM(COUNTIF('Round 2 - Hole by Hole'!B27,"="&amp;$B$2+2))+(COUNTIF('Round 2 - Hole by Hole'!C27,"="&amp;$C$2+2))+(COUNTIF('Round 2 - Hole by Hole'!D27,"="&amp;$D$2+2))+(COUNTIF('Round 2 - Hole by Hole'!E27,"="&amp;$E$2+2))+(COUNTIF('Round 2 - Hole by Hole'!F27,"="&amp;$F$2+2))+(COUNTIF('Round 2 - Hole by Hole'!G27,"="&amp;$G$2+2))+(COUNTIF('Round 2 - Hole by Hole'!H27,"="&amp;$H$2+2))+(COUNTIF('Round 2 - Hole by Hole'!I27,"="&amp;$I$2+2))+(COUNTIF('Round 2 - Hole by Hole'!J27,"="&amp;$J$2+2))+(COUNTIF('Round 2 - Hole by Hole'!L27,"="&amp;$L$2+2))+(COUNTIF('Round 2 - Hole by Hole'!M27,"="&amp;$M$2+2))+(COUNTIF('Round 2 - Hole by Hole'!N27,"="&amp;$N$2+2))+(COUNTIF('Round 2 - Hole by Hole'!O27,"="&amp;$O$2+2))+(COUNTIF('Round 2 - Hole by Hole'!P27,"="&amp;$P$2+2))+(COUNTIF('Round 2 - Hole by Hole'!Q27,"="&amp;$Q$2+2))+(COUNTIF('Round 2 - Hole by Hole'!R27,"="&amp;$R$2+2))+(COUNTIF('Round 2 - Hole by Hole'!S27,"="&amp;$S$2+2))+(COUNTIF('Round 2 - Hole by Hole'!T27,"="&amp;$T$2+2))</f>
        <v>5</v>
      </c>
      <c r="O30" s="110">
        <f>SUM(COUNTIF('Round 2 - Hole by Hole'!B27,"&gt;"&amp;$B$2+2.1))+(COUNTIF('Round 2 - Hole by Hole'!C27,"&gt;"&amp;$C$2+2.1))+(COUNTIF('Round 2 - Hole by Hole'!D27,"&gt;"&amp;$D$2+2.1))+(COUNTIF('Round 2 - Hole by Hole'!E27,"&gt;"&amp;$E$2+2.1))+(COUNTIF('Round 2 - Hole by Hole'!F27,"&gt;"&amp;$F$2+2.1))+(COUNTIF('Round 2 - Hole by Hole'!G27,"&gt;"&amp;$G$2+2.1))+(COUNTIF('Round 2 - Hole by Hole'!H27,"&gt;"&amp;$H$2+2.1))+(COUNTIF('Round 2 - Hole by Hole'!I27,"&gt;"&amp;$I$2+2.1))+(COUNTIF('Round 2 - Hole by Hole'!J27,"&gt;"&amp;$J$2+2.1))+(COUNTIF('Round 2 - Hole by Hole'!L27,"&gt;"&amp;$L$2+2.1))+(COUNTIF('Round 2 - Hole by Hole'!M27,"&gt;"&amp;$M$2+2.1))+(COUNTIF('Round 2 - Hole by Hole'!N27,"&gt;"&amp;$N$2+2.1))+(COUNTIF('Round 2 - Hole by Hole'!O27,"&gt;"&amp;$O$2+2.1))+(COUNTIF('Round 2 - Hole by Hole'!P27,"&gt;"&amp;$P$2+2.1))+(COUNTIF('Round 2 - Hole by Hole'!Q27,"&gt;"&amp;$Q$2+2.1))+(COUNTIF('Round 2 - Hole by Hole'!R27,"&gt;"&amp;$R$2+2.1))+(COUNTIF('Round 2 - Hole by Hole'!S27,"&gt;"&amp;$S$2+2.1))+(COUNTIF('Round 2 - Hole by Hole'!T27,"&gt;"&amp;$T$2+2.1))</f>
        <v>0</v>
      </c>
      <c r="Q30" s="110">
        <f>SUM(COUNTIF('Round 3 - Hole by Hole'!B27,"&lt;"&amp;$B$3-1.9))+(COUNTIF('Round 3 - Hole by Hole'!C27,"&lt;"&amp;$C$3-1.9))+(COUNTIF('Round 3 - Hole by Hole'!D27,"&lt;"&amp;$D$3-1.9))+(COUNTIF('Round 3 - Hole by Hole'!E27,"&lt;"&amp;$E$3-1.9))+(COUNTIF('Round 3 - Hole by Hole'!F27,"&lt;"&amp;$F$3-1.9))+(COUNTIF('Round 3 - Hole by Hole'!G27,"&lt;"&amp;$G$3-1.9))+(COUNTIF('Round 3 - Hole by Hole'!H27,"&lt;"&amp;$H$3-1.9))+(COUNTIF('Round 3 - Hole by Hole'!I27,"&lt;"&amp;$I$3-1.9))+(COUNTIF('Round 3 - Hole by Hole'!J27,"&lt;"&amp;$J$3-1.9))+(COUNTIF('Round 3 - Hole by Hole'!L27,"&lt;"&amp;$L$3-1.9))+(COUNTIF('Round 3 - Hole by Hole'!M27,"&lt;"&amp;$M$3-1.9))+(COUNTIF('Round 3 - Hole by Hole'!N27,"&lt;"&amp;$N$3-1.9))+(COUNTIF('Round 3 - Hole by Hole'!O27,"&lt;"&amp;$O$3-1.9))+(COUNTIF('Round 3 - Hole by Hole'!P27,"&lt;"&amp;$P$3-1.9))+(COUNTIF('Round 3 - Hole by Hole'!Q27,"&lt;"&amp;$Q$3-1.9))+(COUNTIF('Round 3 - Hole by Hole'!R27,"&lt;"&amp;$R$3-1.9))+(COUNTIF('Round 3 - Hole by Hole'!S27,"&lt;"&amp;$S$3-1.9))+(COUNTIF('Round 3 - Hole by Hole'!T27,"&lt;"&amp;$T$3-1.9))</f>
        <v>0</v>
      </c>
      <c r="R30" s="110">
        <f>SUM(COUNTIF('Round 3 - Hole by Hole'!B27,"="&amp;$B$3-1))+(COUNTIF('Round 3 - Hole by Hole'!C27,"="&amp;$C$3-1))+(COUNTIF('Round 3 - Hole by Hole'!D27,"="&amp;$D$3-1))+(COUNTIF('Round 3 - Hole by Hole'!E27,"="&amp;$E$3-1))+(COUNTIF('Round 3 - Hole by Hole'!F27,"="&amp;$F$3-1))+(COUNTIF('Round 3 - Hole by Hole'!G27,"="&amp;$G$3-1))+(COUNTIF('Round 3 - Hole by Hole'!H27,"="&amp;$H$3-1))+(COUNTIF('Round 3 - Hole by Hole'!I27,"="&amp;$I$3-1))+(COUNTIF('Round 3 - Hole by Hole'!J27,"="&amp;$J$3-1))+(COUNTIF('Round 3 - Hole by Hole'!L27,"="&amp;$L$3-1))+(COUNTIF('Round 3 - Hole by Hole'!M27,"="&amp;$M$3-1))+(COUNTIF('Round 3 - Hole by Hole'!N27,"="&amp;$N$3-1))+(COUNTIF('Round 3 - Hole by Hole'!O27,"="&amp;$O$3-1))+(COUNTIF('Round 3 - Hole by Hole'!P27,"="&amp;$P$3-1))+(COUNTIF('Round 3 - Hole by Hole'!Q27,"="&amp;$Q$3-1))+(COUNTIF('Round 3 - Hole by Hole'!R27,"="&amp;$R$3-1))+(COUNTIF('Round 3 - Hole by Hole'!S27,"="&amp;$S$3-1))+(COUNTIF('Round 3 - Hole by Hole'!T27,"="&amp;$T$3-1))</f>
        <v>1</v>
      </c>
      <c r="S30" s="110">
        <f>SUM(COUNTIF('Round 3 - Hole by Hole'!B27,"="&amp;$B$3))+(COUNTIF('Round 3 - Hole by Hole'!C27,"="&amp;$C$3))+(COUNTIF('Round 3 - Hole by Hole'!D27,"="&amp;$D$3))+(COUNTIF('Round 3 - Hole by Hole'!E27,"="&amp;$E$3))+(COUNTIF('Round 3 - Hole by Hole'!F27,"="&amp;$F$3))+(COUNTIF('Round 3 - Hole by Hole'!G27,"="&amp;$G$3))+(COUNTIF('Round 3 - Hole by Hole'!H27,"="&amp;$H$3))+(COUNTIF('Round 3 - Hole by Hole'!I27,"="&amp;$I$3))+(COUNTIF('Round 3 - Hole by Hole'!J27,"="&amp;$J$3))+(COUNTIF('Round 3 - Hole by Hole'!L27,"="&amp;$L$3))+(COUNTIF('Round 3 - Hole by Hole'!M27,"="&amp;$M$3))+(COUNTIF('Round 3 - Hole by Hole'!N27,"="&amp;$N$3))+(COUNTIF('Round 3 - Hole by Hole'!O27,"="&amp;$O$3))+(COUNTIF('Round 3 - Hole by Hole'!P27,"="&amp;$P$3))+(COUNTIF('Round 3 - Hole by Hole'!Q27,"="&amp;$Q$3))+(COUNTIF('Round 3 - Hole by Hole'!R27,"="&amp;$R$3))+(COUNTIF('Round 3 - Hole by Hole'!S27,"="&amp;$S$3))+(COUNTIF('Round 3 - Hole by Hole'!T27,"="&amp;$T$3))</f>
        <v>9</v>
      </c>
      <c r="T30" s="110">
        <f>SUM(COUNTIF('Round 3 - Hole by Hole'!B27,"="&amp;$B$3+1))+(COUNTIF('Round 3 - Hole by Hole'!C27,"="&amp;$C$3+1))+(COUNTIF('Round 3 - Hole by Hole'!D27,"="&amp;$D$3+1))+(COUNTIF('Round 3 - Hole by Hole'!E27,"="&amp;$E$3+1))+(COUNTIF('Round 3 - Hole by Hole'!F27,"="&amp;$F$3+1))+(COUNTIF('Round 3 - Hole by Hole'!G27,"="&amp;$G$3+1))+(COUNTIF('Round 3 - Hole by Hole'!H27,"="&amp;$H$3+1))+(COUNTIF('Round 3 - Hole by Hole'!I27,"="&amp;$I$3+1))+(COUNTIF('Round 3 - Hole by Hole'!J27,"="&amp;$J$3+1))+(COUNTIF('Round 3 - Hole by Hole'!L27,"="&amp;$L$3+1))+(COUNTIF('Round 3 - Hole by Hole'!M27,"="&amp;$M$3+1))+(COUNTIF('Round 3 - Hole by Hole'!N27,"="&amp;$N$3+1))+(COUNTIF('Round 3 - Hole by Hole'!O27,"="&amp;$O$3+1))+(COUNTIF('Round 3 - Hole by Hole'!P27,"="&amp;$P$3+1))+(COUNTIF('Round 3 - Hole by Hole'!Q27,"="&amp;$Q$3+1))+(COUNTIF('Round 3 - Hole by Hole'!R27,"="&amp;$R$3+1))+(COUNTIF('Round 3 - Hole by Hole'!S27,"="&amp;$S$3+1))+(COUNTIF('Round 3 - Hole by Hole'!T27,"="&amp;$T$3+1))</f>
        <v>5</v>
      </c>
      <c r="U30" s="110">
        <f>SUM(COUNTIF('Round 3 - Hole by Hole'!B27,"="&amp;$B$3+2))+(COUNTIF('Round 3 - Hole by Hole'!C27,"="&amp;$C$3+2))+(COUNTIF('Round 3 - Hole by Hole'!D27,"="&amp;$D$3+2))+(COUNTIF('Round 3 - Hole by Hole'!E27,"="&amp;$E$3+2))+(COUNTIF('Round 3 - Hole by Hole'!F27,"="&amp;$F$3+2))+(COUNTIF('Round 3 - Hole by Hole'!G27,"="&amp;$G$3+2))+(COUNTIF('Round 3 - Hole by Hole'!H27,"="&amp;$H$3+2))+(COUNTIF('Round 3 - Hole by Hole'!I27,"="&amp;$I$3+2))+(COUNTIF('Round 3 - Hole by Hole'!J27,"="&amp;$J$3+2))+(COUNTIF('Round 3 - Hole by Hole'!L27,"="&amp;$L$3+2))+(COUNTIF('Round 3 - Hole by Hole'!M27,"="&amp;$M$3+2))+(COUNTIF('Round 3 - Hole by Hole'!N27,"="&amp;$N$3+2))+(COUNTIF('Round 3 - Hole by Hole'!O27,"="&amp;$O$3+2))+(COUNTIF('Round 3 - Hole by Hole'!P27,"="&amp;$P$3+2))+(COUNTIF('Round 3 - Hole by Hole'!Q27,"="&amp;$Q$3+2))+(COUNTIF('Round 3 - Hole by Hole'!R27,"="&amp;$R$3+2))+(COUNTIF('Round 3 - Hole by Hole'!S27,"="&amp;$S$3+2))+(COUNTIF('Round 3 - Hole by Hole'!T27,"="&amp;$T$3+2))</f>
        <v>2</v>
      </c>
      <c r="V30" s="110">
        <f>SUM(COUNTIF('Round 3 - Hole by Hole'!B27,"&gt;"&amp;$B$3+2.1))+(COUNTIF('Round 3 - Hole by Hole'!C27,"&gt;"&amp;$C$3+2.1))+(COUNTIF('Round 3 - Hole by Hole'!D27,"&gt;"&amp;$D$3+2.1))+(COUNTIF('Round 3 - Hole by Hole'!E27,"&gt;"&amp;$E$3+2.1))+(COUNTIF('Round 3 - Hole by Hole'!F27,"&gt;"&amp;$F$3+2.1))+(COUNTIF('Round 3 - Hole by Hole'!G27,"&gt;"&amp;$G$3+2.1))+(COUNTIF('Round 3 - Hole by Hole'!H27,"&gt;"&amp;$H$3+2.1))+(COUNTIF('Round 3 - Hole by Hole'!I27,"&gt;"&amp;$I$3+2.1))+(COUNTIF('Round 3 - Hole by Hole'!J27,"&gt;"&amp;$J$3+2.1))+(COUNTIF('Round 3 - Hole by Hole'!L27,"&gt;"&amp;$L$3+2.1))+(COUNTIF('Round 3 - Hole by Hole'!M27,"&gt;"&amp;$M$3+2.1))+(COUNTIF('Round 3 - Hole by Hole'!N27,"&gt;"&amp;$N$3+2.1))+(COUNTIF('Round 3 - Hole by Hole'!O27,"&gt;"&amp;$O$3+2.1))+(COUNTIF('Round 3 - Hole by Hole'!P27,"&gt;"&amp;$P$3+2.1))+(COUNTIF('Round 3 - Hole by Hole'!Q27,"&gt;"&amp;$Q$3+2.1))+(COUNTIF('Round 3 - Hole by Hole'!R27,"&gt;"&amp;$R$3+2.1))+(COUNTIF('Round 3 - Hole by Hole'!S27,"&gt;"&amp;$S$3+2.1))+(COUNTIF('Round 3 - Hole by Hole'!T27,"&gt;"&amp;$T$3+2.1))</f>
        <v>1</v>
      </c>
      <c r="X30" s="110">
        <f t="shared" ref="X30:X33" si="43">SUM(C30,J30,Q30)</f>
        <v>0</v>
      </c>
      <c r="Y30" s="110">
        <f t="shared" si="39"/>
        <v>2</v>
      </c>
      <c r="Z30" s="110">
        <f t="shared" si="40"/>
        <v>24</v>
      </c>
      <c r="AA30" s="110">
        <f t="shared" si="41"/>
        <v>19</v>
      </c>
      <c r="AB30" s="110">
        <f t="shared" si="42"/>
        <v>8</v>
      </c>
      <c r="AC30" s="110">
        <f t="shared" ref="AC30:AC33" si="44">SUM(H30,O30,V30)</f>
        <v>1</v>
      </c>
    </row>
    <row r="31" spans="1:29">
      <c r="A31" s="58" t="str">
        <f>'Players by Team'!A12</f>
        <v>ALLY ORTIZ</v>
      </c>
      <c r="B31" s="85"/>
      <c r="C31" s="86">
        <f>SUM(COUNTIF('Round 1 - Hole by Hole'!B28,"&lt;"&amp;$B$2-1.9))+(COUNTIF('Round 1 - Hole by Hole'!C28,"&lt;"&amp;$C$2-1.9))+(COUNTIF('Round 1 - Hole by Hole'!D28,"&lt;"&amp;$D$2-1.9))+(COUNTIF('Round 1 - Hole by Hole'!E28,"&lt;"&amp;$E$2-1.9))+(COUNTIF('Round 1 - Hole by Hole'!F28,"&lt;"&amp;$F$2-1.9))+(COUNTIF('Round 1 - Hole by Hole'!G28,"&lt;"&amp;$G$2-1.9))+(COUNTIF('Round 1 - Hole by Hole'!H28,"&lt;"&amp;$H$2-1.9))+(COUNTIF('Round 1 - Hole by Hole'!I28,"&lt;"&amp;$I$2-1.9))+(COUNTIF('Round 1 - Hole by Hole'!J28,"&lt;"&amp;$J$2-1.9))+(COUNTIF('Round 1 - Hole by Hole'!L28,"&lt;"&amp;$L$2-1.9))+(COUNTIF('Round 1 - Hole by Hole'!M28,"&lt;"&amp;$M$2-1.9))+(COUNTIF('Round 1 - Hole by Hole'!N28,"&lt;"&amp;$N$2-1.9))+(COUNTIF('Round 1 - Hole by Hole'!O28,"&lt;"&amp;$O$2-1.9))+(COUNTIF('Round 1 - Hole by Hole'!P28,"&lt;"&amp;$P$2-1.9))+(COUNTIF('Round 1 - Hole by Hole'!Q28,"&lt;"&amp;$Q$2-1.9))+(COUNTIF('Round 1 - Hole by Hole'!R28,"&lt;"&amp;$R$2-1.9))+(COUNTIF('Round 1 - Hole by Hole'!S28,"&lt;"&amp;$S$2-1.9))+(COUNTIF('Round 1 - Hole by Hole'!T28,"&lt;"&amp;$T$2-1.9))</f>
        <v>0</v>
      </c>
      <c r="D31" s="87">
        <f>SUM(COUNTIF('Round 1 - Hole by Hole'!B28,"="&amp;$B$2-1))+(COUNTIF('Round 1 - Hole by Hole'!C28,"="&amp;$C$2-1))+(COUNTIF('Round 1 - Hole by Hole'!D28,"="&amp;$D$2-1))+(COUNTIF('Round 1 - Hole by Hole'!E28,"="&amp;$E$2-1))+(COUNTIF('Round 1 - Hole by Hole'!F28,"="&amp;$F$2-1))+(COUNTIF('Round 1 - Hole by Hole'!G28,"="&amp;$G$2-1))+(COUNTIF('Round 1 - Hole by Hole'!H28,"="&amp;$H$2-1))+(COUNTIF('Round 1 - Hole by Hole'!I28,"="&amp;$I$2-1))+(COUNTIF('Round 1 - Hole by Hole'!J28,"="&amp;$J$2-1))+(COUNTIF('Round 1 - Hole by Hole'!L28,"="&amp;$L$2-1))+(COUNTIF('Round 1 - Hole by Hole'!M28,"="&amp;$M$2-1))+(COUNTIF('Round 1 - Hole by Hole'!N28,"="&amp;$N$2-1))+(COUNTIF('Round 1 - Hole by Hole'!O28,"="&amp;$O$2-1))+(COUNTIF('Round 1 - Hole by Hole'!P28,"="&amp;$P$2-1))+(COUNTIF('Round 1 - Hole by Hole'!Q28,"="&amp;$Q$2-1))+(COUNTIF('Round 1 - Hole by Hole'!R28,"="&amp;$R$2-1))+(COUNTIF('Round 1 - Hole by Hole'!S28,"="&amp;$S$2-1))+(COUNTIF('Round 1 - Hole by Hole'!T28,"="&amp;$T$2-1))</f>
        <v>1</v>
      </c>
      <c r="E31" s="87">
        <f>SUM(COUNTIF('Round 1 - Hole by Hole'!B28,"="&amp;$B$2))+(COUNTIF('Round 1 - Hole by Hole'!C28,"="&amp;$C$2))+(COUNTIF('Round 1 - Hole by Hole'!D28,"="&amp;$D$2))+(COUNTIF('Round 1 - Hole by Hole'!E28,"="&amp;$E$2))+(COUNTIF('Round 1 - Hole by Hole'!F28,"="&amp;$F$2))+(COUNTIF('Round 1 - Hole by Hole'!G28,"="&amp;$G$2))+(COUNTIF('Round 1 - Hole by Hole'!H28,"="&amp;$H$2))+(COUNTIF('Round 1 - Hole by Hole'!I28,"="&amp;$I$2))+(COUNTIF('Round 1 - Hole by Hole'!J28,"="&amp;$J$2))+(COUNTIF('Round 1 - Hole by Hole'!L28,"="&amp;$L$2))+(COUNTIF('Round 1 - Hole by Hole'!M28,"="&amp;$M$2))+(COUNTIF('Round 1 - Hole by Hole'!N28,"="&amp;$N$2))+(COUNTIF('Round 1 - Hole by Hole'!O28,"="&amp;$O$2))+(COUNTIF('Round 1 - Hole by Hole'!P28,"="&amp;$P$2))+(COUNTIF('Round 1 - Hole by Hole'!Q28,"="&amp;$Q$2))+(COUNTIF('Round 1 - Hole by Hole'!R28,"="&amp;$R$2))+(COUNTIF('Round 1 - Hole by Hole'!S28,"="&amp;$S$2))+(COUNTIF('Round 1 - Hole by Hole'!T28,"="&amp;$T$2))</f>
        <v>4</v>
      </c>
      <c r="F31" s="87">
        <f>SUM(COUNTIF('Round 1 - Hole by Hole'!B28,"="&amp;$B$2+1))+(COUNTIF('Round 1 - Hole by Hole'!C28,"="&amp;$C$2+1))+(COUNTIF('Round 1 - Hole by Hole'!D28,"="&amp;$D$2+1))+(COUNTIF('Round 1 - Hole by Hole'!E28,"="&amp;$E$2+1))+(COUNTIF('Round 1 - Hole by Hole'!F28,"="&amp;$F$2+1))+(COUNTIF('Round 1 - Hole by Hole'!G28,"="&amp;$G$2+1))+(COUNTIF('Round 1 - Hole by Hole'!H28,"="&amp;$H$2+1))+(COUNTIF('Round 1 - Hole by Hole'!I28,"="&amp;$I$2+1))+(COUNTIF('Round 1 - Hole by Hole'!J28,"="&amp;$J$2+1))+(COUNTIF('Round 1 - Hole by Hole'!L28,"="&amp;$L$2+1))+(COUNTIF('Round 1 - Hole by Hole'!M28,"="&amp;$M$2+1))+(COUNTIF('Round 1 - Hole by Hole'!N28,"="&amp;$N$2+1))+(COUNTIF('Round 1 - Hole by Hole'!O28,"="&amp;$O$2+1))+(COUNTIF('Round 1 - Hole by Hole'!P28,"="&amp;$P$2+1))+(COUNTIF('Round 1 - Hole by Hole'!Q28,"="&amp;$Q$2+1))+(COUNTIF('Round 1 - Hole by Hole'!R28,"="&amp;$R$2+1))+(COUNTIF('Round 1 - Hole by Hole'!S28,"="&amp;$S$2+1))+(COUNTIF('Round 1 - Hole by Hole'!T28,"="&amp;$T$2+1))</f>
        <v>10</v>
      </c>
      <c r="G31" s="87">
        <f>SUM(COUNTIF('Round 1 - Hole by Hole'!B28,"="&amp;$B$2+2))+(COUNTIF('Round 1 - Hole by Hole'!C28,"="&amp;$C$2+2))+(COUNTIF('Round 1 - Hole by Hole'!D28,"="&amp;$D$2+2))+(COUNTIF('Round 1 - Hole by Hole'!E28,"="&amp;$E$2+2))+(COUNTIF('Round 1 - Hole by Hole'!F28,"="&amp;$F$2+2))+(COUNTIF('Round 1 - Hole by Hole'!G28,"="&amp;$G$2+2))+(COUNTIF('Round 1 - Hole by Hole'!H28,"="&amp;$H$2+2))+(COUNTIF('Round 1 - Hole by Hole'!I28,"="&amp;$I$2+2))+(COUNTIF('Round 1 - Hole by Hole'!J28,"="&amp;$J$2+2))+(COUNTIF('Round 1 - Hole by Hole'!L28,"="&amp;$L$2+2))+(COUNTIF('Round 1 - Hole by Hole'!M28,"="&amp;$M$2+2))+(COUNTIF('Round 1 - Hole by Hole'!N28,"="&amp;$N$2+2))+(COUNTIF('Round 1 - Hole by Hole'!O28,"="&amp;$O$2+2))+(COUNTIF('Round 1 - Hole by Hole'!P28,"="&amp;$P$2+2))+(COUNTIF('Round 1 - Hole by Hole'!Q28,"="&amp;$Q$2+2))+(COUNTIF('Round 1 - Hole by Hole'!R28,"="&amp;$R$2+2))+(COUNTIF('Round 1 - Hole by Hole'!S28,"="&amp;$S$2+2))+(COUNTIF('Round 1 - Hole by Hole'!T28,"="&amp;$T$2+2))</f>
        <v>2</v>
      </c>
      <c r="H31" s="87">
        <f>SUM(COUNTIF('Round 1 - Hole by Hole'!B28,"&gt;"&amp;$B$2+2.1))+(COUNTIF('Round 1 - Hole by Hole'!C28,"&gt;"&amp;$C$2+2.1))+(COUNTIF('Round 1 - Hole by Hole'!D28,"&gt;"&amp;$D$2+2.1))+(COUNTIF('Round 1 - Hole by Hole'!E28,"&gt;"&amp;$E$2+2.1))+(COUNTIF('Round 1 - Hole by Hole'!F28,"&gt;"&amp;$F$2+2.1))+(COUNTIF('Round 1 - Hole by Hole'!G28,"&gt;"&amp;$G$2+2.1))+(COUNTIF('Round 1 - Hole by Hole'!H28,"&gt;"&amp;$H$2+2.1))+(COUNTIF('Round 1 - Hole by Hole'!I28,"&gt;"&amp;$I$2+2.1))+(COUNTIF('Round 1 - Hole by Hole'!J28,"&gt;"&amp;$J$2+2.1))+(COUNTIF('Round 1 - Hole by Hole'!L28,"&gt;"&amp;$L$2+2.1))+(COUNTIF('Round 1 - Hole by Hole'!M28,"&gt;"&amp;$M$2+2.1))+(COUNTIF('Round 1 - Hole by Hole'!N28,"&gt;"&amp;$N$2+2.1))+(COUNTIF('Round 1 - Hole by Hole'!O28,"&gt;"&amp;$O$2+2.1))+(COUNTIF('Round 1 - Hole by Hole'!P28,"&gt;"&amp;$P$2+2.1))+(COUNTIF('Round 1 - Hole by Hole'!Q28,"&gt;"&amp;$Q$2+2.1))+(COUNTIF('Round 1 - Hole by Hole'!R28,"&gt;"&amp;$R$2+2.1))+(COUNTIF('Round 1 - Hole by Hole'!S28,"&gt;"&amp;$S$2+2.1))+(COUNTIF('Round 1 - Hole by Hole'!T28,"&gt;"&amp;$T$2+2.1))</f>
        <v>1</v>
      </c>
      <c r="J31" s="86">
        <f>SUM(COUNTIF('Round 2 - Hole by Hole'!B28,"&lt;"&amp;$B$2-1.9))+(COUNTIF('Round 2 - Hole by Hole'!C28,"&lt;"&amp;$C$2-1.9))+(COUNTIF('Round 2 - Hole by Hole'!D28,"&lt;"&amp;$D$2-1.9))+(COUNTIF('Round 2 - Hole by Hole'!E28,"&lt;"&amp;$E$2-1.9))+(COUNTIF('Round 2 - Hole by Hole'!F28,"&lt;"&amp;$F$2-1.9))+(COUNTIF('Round 2 - Hole by Hole'!G28,"&lt;"&amp;$G$2-1.9))+(COUNTIF('Round 2 - Hole by Hole'!H28,"&lt;"&amp;$H$2-1.9))+(COUNTIF('Round 2 - Hole by Hole'!I28,"&lt;"&amp;$I$2-1.9))+(COUNTIF('Round 2 - Hole by Hole'!J28,"&lt;"&amp;$J$2-1.9))+(COUNTIF('Round 2 - Hole by Hole'!L28,"&lt;"&amp;$L$2-1.9))+(COUNTIF('Round 2 - Hole by Hole'!M28,"&lt;"&amp;$M$2-1.9))+(COUNTIF('Round 2 - Hole by Hole'!N28,"&lt;"&amp;$N$2-1.9))+(COUNTIF('Round 2 - Hole by Hole'!O28,"&lt;"&amp;$O$2-1.9))+(COUNTIF('Round 2 - Hole by Hole'!P28,"&lt;"&amp;$P$2-1.9))+(COUNTIF('Round 2 - Hole by Hole'!Q28,"&lt;"&amp;$Q$2-1.9))+(COUNTIF('Round 2 - Hole by Hole'!R28,"&lt;"&amp;$R$2-1.9))+(COUNTIF('Round 2 - Hole by Hole'!S28,"&lt;"&amp;$S$2-1.9))+(COUNTIF('Round 2 - Hole by Hole'!T28,"&lt;"&amp;$T$2-1.9))</f>
        <v>0</v>
      </c>
      <c r="K31" s="87">
        <f>SUM(COUNTIF('Round 2 - Hole by Hole'!B28,"="&amp;$B$2-1))+(COUNTIF('Round 2 - Hole by Hole'!C28,"="&amp;$C$2-1))+(COUNTIF('Round 2 - Hole by Hole'!D28,"="&amp;$D$2-1))+(COUNTIF('Round 2 - Hole by Hole'!E28,"="&amp;$E$2-1))+(COUNTIF('Round 2 - Hole by Hole'!F28,"="&amp;$F$2-1))+(COUNTIF('Round 2 - Hole by Hole'!G28,"="&amp;$G$2-1))+(COUNTIF('Round 2 - Hole by Hole'!H28,"="&amp;$H$2-1))+(COUNTIF('Round 2 - Hole by Hole'!I28,"="&amp;$I$2-1))+(COUNTIF('Round 2 - Hole by Hole'!J28,"="&amp;$J$2-1))+(COUNTIF('Round 2 - Hole by Hole'!L28,"="&amp;$L$2-1))+(COUNTIF('Round 2 - Hole by Hole'!M28,"="&amp;$M$2-1))+(COUNTIF('Round 2 - Hole by Hole'!N28,"="&amp;$N$2-1))+(COUNTIF('Round 2 - Hole by Hole'!O28,"="&amp;$O$2-1))+(COUNTIF('Round 2 - Hole by Hole'!P28,"="&amp;$P$2-1))+(COUNTIF('Round 2 - Hole by Hole'!Q28,"="&amp;$Q$2-1))+(COUNTIF('Round 2 - Hole by Hole'!R28,"="&amp;$R$2-1))+(COUNTIF('Round 2 - Hole by Hole'!S28,"="&amp;$S$2-1))+(COUNTIF('Round 2 - Hole by Hole'!T28,"="&amp;$T$2-1))</f>
        <v>1</v>
      </c>
      <c r="L31" s="87">
        <f>SUM(COUNTIF('Round 2 - Hole by Hole'!B28,"="&amp;$B$2))+(COUNTIF('Round 2 - Hole by Hole'!C28,"="&amp;$C$2))+(COUNTIF('Round 2 - Hole by Hole'!D28,"="&amp;$D$2))+(COUNTIF('Round 2 - Hole by Hole'!E28,"="&amp;$E$2))+(COUNTIF('Round 2 - Hole by Hole'!F28,"="&amp;$F$2))+(COUNTIF('Round 2 - Hole by Hole'!G28,"="&amp;$G$2))+(COUNTIF('Round 2 - Hole by Hole'!H28,"="&amp;$H$2))+(COUNTIF('Round 2 - Hole by Hole'!I28,"="&amp;$I$2))+(COUNTIF('Round 2 - Hole by Hole'!J28,"="&amp;$J$2))+(COUNTIF('Round 2 - Hole by Hole'!L28,"="&amp;$L$2))+(COUNTIF('Round 2 - Hole by Hole'!M28,"="&amp;$M$2))+(COUNTIF('Round 2 - Hole by Hole'!N28,"="&amp;$N$2))+(COUNTIF('Round 2 - Hole by Hole'!O28,"="&amp;$O$2))+(COUNTIF('Round 2 - Hole by Hole'!P28,"="&amp;$P$2))+(COUNTIF('Round 2 - Hole by Hole'!Q28,"="&amp;$Q$2))+(COUNTIF('Round 2 - Hole by Hole'!R28,"="&amp;$R$2))+(COUNTIF('Round 2 - Hole by Hole'!S28,"="&amp;$S$2))+(COUNTIF('Round 2 - Hole by Hole'!T28,"="&amp;$T$2))</f>
        <v>8</v>
      </c>
      <c r="M31" s="87">
        <f>SUM(COUNTIF('Round 2 - Hole by Hole'!B28,"="&amp;$B$2+1))+(COUNTIF('Round 2 - Hole by Hole'!C28,"="&amp;$C$2+1))+(COUNTIF('Round 2 - Hole by Hole'!D28,"="&amp;$D$2+1))+(COUNTIF('Round 2 - Hole by Hole'!E28,"="&amp;$E$2+1))+(COUNTIF('Round 2 - Hole by Hole'!F28,"="&amp;$F$2+1))+(COUNTIF('Round 2 - Hole by Hole'!G28,"="&amp;$G$2+1))+(COUNTIF('Round 2 - Hole by Hole'!H28,"="&amp;$H$2+1))+(COUNTIF('Round 2 - Hole by Hole'!I28,"="&amp;$I$2+1))+(COUNTIF('Round 2 - Hole by Hole'!J28,"="&amp;$J$2+1))+(COUNTIF('Round 2 - Hole by Hole'!L28,"="&amp;$L$2+1))+(COUNTIF('Round 2 - Hole by Hole'!M28,"="&amp;$M$2+1))+(COUNTIF('Round 2 - Hole by Hole'!N28,"="&amp;$N$2+1))+(COUNTIF('Round 2 - Hole by Hole'!O28,"="&amp;$O$2+1))+(COUNTIF('Round 2 - Hole by Hole'!P28,"="&amp;$P$2+1))+(COUNTIF('Round 2 - Hole by Hole'!Q28,"="&amp;$Q$2+1))+(COUNTIF('Round 2 - Hole by Hole'!R28,"="&amp;$R$2+1))+(COUNTIF('Round 2 - Hole by Hole'!S28,"="&amp;$S$2+1))+(COUNTIF('Round 2 - Hole by Hole'!T28,"="&amp;$T$2+1))</f>
        <v>7</v>
      </c>
      <c r="N31" s="87">
        <f>SUM(COUNTIF('Round 2 - Hole by Hole'!B28,"="&amp;$B$2+2))+(COUNTIF('Round 2 - Hole by Hole'!C28,"="&amp;$C$2+2))+(COUNTIF('Round 2 - Hole by Hole'!D28,"="&amp;$D$2+2))+(COUNTIF('Round 2 - Hole by Hole'!E28,"="&amp;$E$2+2))+(COUNTIF('Round 2 - Hole by Hole'!F28,"="&amp;$F$2+2))+(COUNTIF('Round 2 - Hole by Hole'!G28,"="&amp;$G$2+2))+(COUNTIF('Round 2 - Hole by Hole'!H28,"="&amp;$H$2+2))+(COUNTIF('Round 2 - Hole by Hole'!I28,"="&amp;$I$2+2))+(COUNTIF('Round 2 - Hole by Hole'!J28,"="&amp;$J$2+2))+(COUNTIF('Round 2 - Hole by Hole'!L28,"="&amp;$L$2+2))+(COUNTIF('Round 2 - Hole by Hole'!M28,"="&amp;$M$2+2))+(COUNTIF('Round 2 - Hole by Hole'!N28,"="&amp;$N$2+2))+(COUNTIF('Round 2 - Hole by Hole'!O28,"="&amp;$O$2+2))+(COUNTIF('Round 2 - Hole by Hole'!P28,"="&amp;$P$2+2))+(COUNTIF('Round 2 - Hole by Hole'!Q28,"="&amp;$Q$2+2))+(COUNTIF('Round 2 - Hole by Hole'!R28,"="&amp;$R$2+2))+(COUNTIF('Round 2 - Hole by Hole'!S28,"="&amp;$S$2+2))+(COUNTIF('Round 2 - Hole by Hole'!T28,"="&amp;$T$2+2))</f>
        <v>1</v>
      </c>
      <c r="O31" s="87">
        <f>SUM(COUNTIF('Round 2 - Hole by Hole'!B28,"&gt;"&amp;$B$2+2.1))+(COUNTIF('Round 2 - Hole by Hole'!C28,"&gt;"&amp;$C$2+2.1))+(COUNTIF('Round 2 - Hole by Hole'!D28,"&gt;"&amp;$D$2+2.1))+(COUNTIF('Round 2 - Hole by Hole'!E28,"&gt;"&amp;$E$2+2.1))+(COUNTIF('Round 2 - Hole by Hole'!F28,"&gt;"&amp;$F$2+2.1))+(COUNTIF('Round 2 - Hole by Hole'!G28,"&gt;"&amp;$G$2+2.1))+(COUNTIF('Round 2 - Hole by Hole'!H28,"&gt;"&amp;$H$2+2.1))+(COUNTIF('Round 2 - Hole by Hole'!I28,"&gt;"&amp;$I$2+2.1))+(COUNTIF('Round 2 - Hole by Hole'!J28,"&gt;"&amp;$J$2+2.1))+(COUNTIF('Round 2 - Hole by Hole'!L28,"&gt;"&amp;$L$2+2.1))+(COUNTIF('Round 2 - Hole by Hole'!M28,"&gt;"&amp;$M$2+2.1))+(COUNTIF('Round 2 - Hole by Hole'!N28,"&gt;"&amp;$N$2+2.1))+(COUNTIF('Round 2 - Hole by Hole'!O28,"&gt;"&amp;$O$2+2.1))+(COUNTIF('Round 2 - Hole by Hole'!P28,"&gt;"&amp;$P$2+2.1))+(COUNTIF('Round 2 - Hole by Hole'!Q28,"&gt;"&amp;$Q$2+2.1))+(COUNTIF('Round 2 - Hole by Hole'!R28,"&gt;"&amp;$R$2+2.1))+(COUNTIF('Round 2 - Hole by Hole'!S28,"&gt;"&amp;$S$2+2.1))+(COUNTIF('Round 2 - Hole by Hole'!T28,"&gt;"&amp;$T$2+2.1))</f>
        <v>1</v>
      </c>
      <c r="Q31" s="86">
        <f>SUM(COUNTIF('Round 3 - Hole by Hole'!B28,"&lt;"&amp;$B$3-1.9))+(COUNTIF('Round 3 - Hole by Hole'!C28,"&lt;"&amp;$C$3-1.9))+(COUNTIF('Round 3 - Hole by Hole'!D28,"&lt;"&amp;$D$3-1.9))+(COUNTIF('Round 3 - Hole by Hole'!E28,"&lt;"&amp;$E$3-1.9))+(COUNTIF('Round 3 - Hole by Hole'!F28,"&lt;"&amp;$F$3-1.9))+(COUNTIF('Round 3 - Hole by Hole'!G28,"&lt;"&amp;$G$3-1.9))+(COUNTIF('Round 3 - Hole by Hole'!H28,"&lt;"&amp;$H$3-1.9))+(COUNTIF('Round 3 - Hole by Hole'!I28,"&lt;"&amp;$I$3-1.9))+(COUNTIF('Round 3 - Hole by Hole'!J28,"&lt;"&amp;$J$3-1.9))+(COUNTIF('Round 3 - Hole by Hole'!L28,"&lt;"&amp;$L$3-1.9))+(COUNTIF('Round 3 - Hole by Hole'!M28,"&lt;"&amp;$M$3-1.9))+(COUNTIF('Round 3 - Hole by Hole'!N28,"&lt;"&amp;$N$3-1.9))+(COUNTIF('Round 3 - Hole by Hole'!O28,"&lt;"&amp;$O$3-1.9))+(COUNTIF('Round 3 - Hole by Hole'!P28,"&lt;"&amp;$P$3-1.9))+(COUNTIF('Round 3 - Hole by Hole'!Q28,"&lt;"&amp;$Q$3-1.9))+(COUNTIF('Round 3 - Hole by Hole'!R28,"&lt;"&amp;$R$3-1.9))+(COUNTIF('Round 3 - Hole by Hole'!S28,"&lt;"&amp;$S$3-1.9))+(COUNTIF('Round 3 - Hole by Hole'!T28,"&lt;"&amp;$T$3-1.9))</f>
        <v>0</v>
      </c>
      <c r="R31" s="87">
        <f>SUM(COUNTIF('Round 3 - Hole by Hole'!B28,"="&amp;$B$3-1))+(COUNTIF('Round 3 - Hole by Hole'!C28,"="&amp;$C$3-1))+(COUNTIF('Round 3 - Hole by Hole'!D28,"="&amp;$D$3-1))+(COUNTIF('Round 3 - Hole by Hole'!E28,"="&amp;$E$3-1))+(COUNTIF('Round 3 - Hole by Hole'!F28,"="&amp;$F$3-1))+(COUNTIF('Round 3 - Hole by Hole'!G28,"="&amp;$G$3-1))+(COUNTIF('Round 3 - Hole by Hole'!H28,"="&amp;$H$3-1))+(COUNTIF('Round 3 - Hole by Hole'!I28,"="&amp;$I$3-1))+(COUNTIF('Round 3 - Hole by Hole'!J28,"="&amp;$J$3-1))+(COUNTIF('Round 3 - Hole by Hole'!L28,"="&amp;$L$3-1))+(COUNTIF('Round 3 - Hole by Hole'!M28,"="&amp;$M$3-1))+(COUNTIF('Round 3 - Hole by Hole'!N28,"="&amp;$N$3-1))+(COUNTIF('Round 3 - Hole by Hole'!O28,"="&amp;$O$3-1))+(COUNTIF('Round 3 - Hole by Hole'!P28,"="&amp;$P$3-1))+(COUNTIF('Round 3 - Hole by Hole'!Q28,"="&amp;$Q$3-1))+(COUNTIF('Round 3 - Hole by Hole'!R28,"="&amp;$R$3-1))+(COUNTIF('Round 3 - Hole by Hole'!S28,"="&amp;$S$3-1))+(COUNTIF('Round 3 - Hole by Hole'!T28,"="&amp;$T$3-1))</f>
        <v>2</v>
      </c>
      <c r="S31" s="87">
        <f>SUM(COUNTIF('Round 3 - Hole by Hole'!B28,"="&amp;$B$3))+(COUNTIF('Round 3 - Hole by Hole'!C28,"="&amp;$C$3))+(COUNTIF('Round 3 - Hole by Hole'!D28,"="&amp;$D$3))+(COUNTIF('Round 3 - Hole by Hole'!E28,"="&amp;$E$3))+(COUNTIF('Round 3 - Hole by Hole'!F28,"="&amp;$F$3))+(COUNTIF('Round 3 - Hole by Hole'!G28,"="&amp;$G$3))+(COUNTIF('Round 3 - Hole by Hole'!H28,"="&amp;$H$3))+(COUNTIF('Round 3 - Hole by Hole'!I28,"="&amp;$I$3))+(COUNTIF('Round 3 - Hole by Hole'!J28,"="&amp;$J$3))+(COUNTIF('Round 3 - Hole by Hole'!L28,"="&amp;$L$3))+(COUNTIF('Round 3 - Hole by Hole'!M28,"="&amp;$M$3))+(COUNTIF('Round 3 - Hole by Hole'!N28,"="&amp;$N$3))+(COUNTIF('Round 3 - Hole by Hole'!O28,"="&amp;$O$3))+(COUNTIF('Round 3 - Hole by Hole'!P28,"="&amp;$P$3))+(COUNTIF('Round 3 - Hole by Hole'!Q28,"="&amp;$Q$3))+(COUNTIF('Round 3 - Hole by Hole'!R28,"="&amp;$R$3))+(COUNTIF('Round 3 - Hole by Hole'!S28,"="&amp;$S$3))+(COUNTIF('Round 3 - Hole by Hole'!T28,"="&amp;$T$3))</f>
        <v>4</v>
      </c>
      <c r="T31" s="87">
        <f>SUM(COUNTIF('Round 3 - Hole by Hole'!B28,"="&amp;$B$3+1))+(COUNTIF('Round 3 - Hole by Hole'!C28,"="&amp;$C$3+1))+(COUNTIF('Round 3 - Hole by Hole'!D28,"="&amp;$D$3+1))+(COUNTIF('Round 3 - Hole by Hole'!E28,"="&amp;$E$3+1))+(COUNTIF('Round 3 - Hole by Hole'!F28,"="&amp;$F$3+1))+(COUNTIF('Round 3 - Hole by Hole'!G28,"="&amp;$G$3+1))+(COUNTIF('Round 3 - Hole by Hole'!H28,"="&amp;$H$3+1))+(COUNTIF('Round 3 - Hole by Hole'!I28,"="&amp;$I$3+1))+(COUNTIF('Round 3 - Hole by Hole'!J28,"="&amp;$J$3+1))+(COUNTIF('Round 3 - Hole by Hole'!L28,"="&amp;$L$3+1))+(COUNTIF('Round 3 - Hole by Hole'!M28,"="&amp;$M$3+1))+(COUNTIF('Round 3 - Hole by Hole'!N28,"="&amp;$N$3+1))+(COUNTIF('Round 3 - Hole by Hole'!O28,"="&amp;$O$3+1))+(COUNTIF('Round 3 - Hole by Hole'!P28,"="&amp;$P$3+1))+(COUNTIF('Round 3 - Hole by Hole'!Q28,"="&amp;$Q$3+1))+(COUNTIF('Round 3 - Hole by Hole'!R28,"="&amp;$R$3+1))+(COUNTIF('Round 3 - Hole by Hole'!S28,"="&amp;$S$3+1))+(COUNTIF('Round 3 - Hole by Hole'!T28,"="&amp;$T$3+1))</f>
        <v>5</v>
      </c>
      <c r="U31" s="87">
        <f>SUM(COUNTIF('Round 3 - Hole by Hole'!B28,"="&amp;$B$3+2))+(COUNTIF('Round 3 - Hole by Hole'!C28,"="&amp;$C$3+2))+(COUNTIF('Round 3 - Hole by Hole'!D28,"="&amp;$D$3+2))+(COUNTIF('Round 3 - Hole by Hole'!E28,"="&amp;$E$3+2))+(COUNTIF('Round 3 - Hole by Hole'!F28,"="&amp;$F$3+2))+(COUNTIF('Round 3 - Hole by Hole'!G28,"="&amp;$G$3+2))+(COUNTIF('Round 3 - Hole by Hole'!H28,"="&amp;$H$3+2))+(COUNTIF('Round 3 - Hole by Hole'!I28,"="&amp;$I$3+2))+(COUNTIF('Round 3 - Hole by Hole'!J28,"="&amp;$J$3+2))+(COUNTIF('Round 3 - Hole by Hole'!L28,"="&amp;$L$3+2))+(COUNTIF('Round 3 - Hole by Hole'!M28,"="&amp;$M$3+2))+(COUNTIF('Round 3 - Hole by Hole'!N28,"="&amp;$N$3+2))+(COUNTIF('Round 3 - Hole by Hole'!O28,"="&amp;$O$3+2))+(COUNTIF('Round 3 - Hole by Hole'!P28,"="&amp;$P$3+2))+(COUNTIF('Round 3 - Hole by Hole'!Q28,"="&amp;$Q$3+2))+(COUNTIF('Round 3 - Hole by Hole'!R28,"="&amp;$R$3+2))+(COUNTIF('Round 3 - Hole by Hole'!S28,"="&amp;$S$3+2))+(COUNTIF('Round 3 - Hole by Hole'!T28,"="&amp;$T$3+2))</f>
        <v>4</v>
      </c>
      <c r="V31" s="87">
        <f>SUM(COUNTIF('Round 3 - Hole by Hole'!B28,"&gt;"&amp;$B$3+2.1))+(COUNTIF('Round 3 - Hole by Hole'!C28,"&gt;"&amp;$C$3+2.1))+(COUNTIF('Round 3 - Hole by Hole'!D28,"&gt;"&amp;$D$3+2.1))+(COUNTIF('Round 3 - Hole by Hole'!E28,"&gt;"&amp;$E$3+2.1))+(COUNTIF('Round 3 - Hole by Hole'!F28,"&gt;"&amp;$F$3+2.1))+(COUNTIF('Round 3 - Hole by Hole'!G28,"&gt;"&amp;$G$3+2.1))+(COUNTIF('Round 3 - Hole by Hole'!H28,"&gt;"&amp;$H$3+2.1))+(COUNTIF('Round 3 - Hole by Hole'!I28,"&gt;"&amp;$I$3+2.1))+(COUNTIF('Round 3 - Hole by Hole'!J28,"&gt;"&amp;$J$3+2.1))+(COUNTIF('Round 3 - Hole by Hole'!L28,"&gt;"&amp;$L$3+2.1))+(COUNTIF('Round 3 - Hole by Hole'!M28,"&gt;"&amp;$M$3+2.1))+(COUNTIF('Round 3 - Hole by Hole'!N28,"&gt;"&amp;$N$3+2.1))+(COUNTIF('Round 3 - Hole by Hole'!O28,"&gt;"&amp;$O$3+2.1))+(COUNTIF('Round 3 - Hole by Hole'!P28,"&gt;"&amp;$P$3+2.1))+(COUNTIF('Round 3 - Hole by Hole'!Q28,"&gt;"&amp;$Q$3+2.1))+(COUNTIF('Round 3 - Hole by Hole'!R28,"&gt;"&amp;$R$3+2.1))+(COUNTIF('Round 3 - Hole by Hole'!S28,"&gt;"&amp;$S$3+2.1))+(COUNTIF('Round 3 - Hole by Hole'!T28,"&gt;"&amp;$T$3+2.1))</f>
        <v>3</v>
      </c>
      <c r="X31" s="86">
        <f t="shared" si="43"/>
        <v>0</v>
      </c>
      <c r="Y31" s="86">
        <f t="shared" si="39"/>
        <v>4</v>
      </c>
      <c r="Z31" s="86">
        <f t="shared" si="40"/>
        <v>16</v>
      </c>
      <c r="AA31" s="86">
        <f t="shared" si="41"/>
        <v>22</v>
      </c>
      <c r="AB31" s="86">
        <f t="shared" si="42"/>
        <v>7</v>
      </c>
      <c r="AC31" s="86">
        <f t="shared" si="44"/>
        <v>5</v>
      </c>
    </row>
    <row r="32" spans="1:29">
      <c r="A32" s="58" t="str">
        <f>'Players by Team'!A13</f>
        <v>ALYSSA GERHARDT</v>
      </c>
      <c r="B32" s="85"/>
      <c r="C32" s="110">
        <f>SUM(COUNTIF('Round 1 - Hole by Hole'!B29,"&lt;"&amp;$B$2-1.9))+(COUNTIF('Round 1 - Hole by Hole'!C29,"&lt;"&amp;$C$2-1.9))+(COUNTIF('Round 1 - Hole by Hole'!D29,"&lt;"&amp;$D$2-1.9))+(COUNTIF('Round 1 - Hole by Hole'!E29,"&lt;"&amp;$E$2-1.9))+(COUNTIF('Round 1 - Hole by Hole'!F29,"&lt;"&amp;$F$2-1.9))+(COUNTIF('Round 1 - Hole by Hole'!G29,"&lt;"&amp;$G$2-1.9))+(COUNTIF('Round 1 - Hole by Hole'!H29,"&lt;"&amp;$H$2-1.9))+(COUNTIF('Round 1 - Hole by Hole'!I29,"&lt;"&amp;$I$2-1.9))+(COUNTIF('Round 1 - Hole by Hole'!J29,"&lt;"&amp;$J$2-1.9))+(COUNTIF('Round 1 - Hole by Hole'!L29,"&lt;"&amp;$L$2-1.9))+(COUNTIF('Round 1 - Hole by Hole'!M29,"&lt;"&amp;$M$2-1.9))+(COUNTIF('Round 1 - Hole by Hole'!N29,"&lt;"&amp;$N$2-1.9))+(COUNTIF('Round 1 - Hole by Hole'!O29,"&lt;"&amp;$O$2-1.9))+(COUNTIF('Round 1 - Hole by Hole'!P29,"&lt;"&amp;$P$2-1.9))+(COUNTIF('Round 1 - Hole by Hole'!Q29,"&lt;"&amp;$Q$2-1.9))+(COUNTIF('Round 1 - Hole by Hole'!R29,"&lt;"&amp;$R$2-1.9))+(COUNTIF('Round 1 - Hole by Hole'!S29,"&lt;"&amp;$S$2-1.9))+(COUNTIF('Round 1 - Hole by Hole'!T29,"&lt;"&amp;$T$2-1.9))</f>
        <v>0</v>
      </c>
      <c r="D32" s="110">
        <f>SUM(COUNTIF('Round 1 - Hole by Hole'!B29,"="&amp;$B$2-1))+(COUNTIF('Round 1 - Hole by Hole'!C29,"="&amp;$C$2-1))+(COUNTIF('Round 1 - Hole by Hole'!D29,"="&amp;$D$2-1))+(COUNTIF('Round 1 - Hole by Hole'!E29,"="&amp;$E$2-1))+(COUNTIF('Round 1 - Hole by Hole'!F29,"="&amp;$F$2-1))+(COUNTIF('Round 1 - Hole by Hole'!G29,"="&amp;$G$2-1))+(COUNTIF('Round 1 - Hole by Hole'!H29,"="&amp;$H$2-1))+(COUNTIF('Round 1 - Hole by Hole'!I29,"="&amp;$I$2-1))+(COUNTIF('Round 1 - Hole by Hole'!J29,"="&amp;$J$2-1))+(COUNTIF('Round 1 - Hole by Hole'!L29,"="&amp;$L$2-1))+(COUNTIF('Round 1 - Hole by Hole'!M29,"="&amp;$M$2-1))+(COUNTIF('Round 1 - Hole by Hole'!N29,"="&amp;$N$2-1))+(COUNTIF('Round 1 - Hole by Hole'!O29,"="&amp;$O$2-1))+(COUNTIF('Round 1 - Hole by Hole'!P29,"="&amp;$P$2-1))+(COUNTIF('Round 1 - Hole by Hole'!Q29,"="&amp;$Q$2-1))+(COUNTIF('Round 1 - Hole by Hole'!R29,"="&amp;$R$2-1))+(COUNTIF('Round 1 - Hole by Hole'!S29,"="&amp;$S$2-1))+(COUNTIF('Round 1 - Hole by Hole'!T29,"="&amp;$T$2-1))</f>
        <v>3</v>
      </c>
      <c r="E32" s="110">
        <f>SUM(COUNTIF('Round 1 - Hole by Hole'!B29,"="&amp;$B$2))+(COUNTIF('Round 1 - Hole by Hole'!C29,"="&amp;$C$2))+(COUNTIF('Round 1 - Hole by Hole'!D29,"="&amp;$D$2))+(COUNTIF('Round 1 - Hole by Hole'!E29,"="&amp;$E$2))+(COUNTIF('Round 1 - Hole by Hole'!F29,"="&amp;$F$2))+(COUNTIF('Round 1 - Hole by Hole'!G29,"="&amp;$G$2))+(COUNTIF('Round 1 - Hole by Hole'!H29,"="&amp;$H$2))+(COUNTIF('Round 1 - Hole by Hole'!I29,"="&amp;$I$2))+(COUNTIF('Round 1 - Hole by Hole'!J29,"="&amp;$J$2))+(COUNTIF('Round 1 - Hole by Hole'!L29,"="&amp;$L$2))+(COUNTIF('Round 1 - Hole by Hole'!M29,"="&amp;$M$2))+(COUNTIF('Round 1 - Hole by Hole'!N29,"="&amp;$N$2))+(COUNTIF('Round 1 - Hole by Hole'!O29,"="&amp;$O$2))+(COUNTIF('Round 1 - Hole by Hole'!P29,"="&amp;$P$2))+(COUNTIF('Round 1 - Hole by Hole'!Q29,"="&amp;$Q$2))+(COUNTIF('Round 1 - Hole by Hole'!R29,"="&amp;$R$2))+(COUNTIF('Round 1 - Hole by Hole'!S29,"="&amp;$S$2))+(COUNTIF('Round 1 - Hole by Hole'!T29,"="&amp;$T$2))</f>
        <v>4</v>
      </c>
      <c r="F32" s="110">
        <f>SUM(COUNTIF('Round 1 - Hole by Hole'!B29,"="&amp;$B$2+1))+(COUNTIF('Round 1 - Hole by Hole'!C29,"="&amp;$C$2+1))+(COUNTIF('Round 1 - Hole by Hole'!D29,"="&amp;$D$2+1))+(COUNTIF('Round 1 - Hole by Hole'!E29,"="&amp;$E$2+1))+(COUNTIF('Round 1 - Hole by Hole'!F29,"="&amp;$F$2+1))+(COUNTIF('Round 1 - Hole by Hole'!G29,"="&amp;$G$2+1))+(COUNTIF('Round 1 - Hole by Hole'!H29,"="&amp;$H$2+1))+(COUNTIF('Round 1 - Hole by Hole'!I29,"="&amp;$I$2+1))+(COUNTIF('Round 1 - Hole by Hole'!J29,"="&amp;$J$2+1))+(COUNTIF('Round 1 - Hole by Hole'!L29,"="&amp;$L$2+1))+(COUNTIF('Round 1 - Hole by Hole'!M29,"="&amp;$M$2+1))+(COUNTIF('Round 1 - Hole by Hole'!N29,"="&amp;$N$2+1))+(COUNTIF('Round 1 - Hole by Hole'!O29,"="&amp;$O$2+1))+(COUNTIF('Round 1 - Hole by Hole'!P29,"="&amp;$P$2+1))+(COUNTIF('Round 1 - Hole by Hole'!Q29,"="&amp;$Q$2+1))+(COUNTIF('Round 1 - Hole by Hole'!R29,"="&amp;$R$2+1))+(COUNTIF('Round 1 - Hole by Hole'!S29,"="&amp;$S$2+1))+(COUNTIF('Round 1 - Hole by Hole'!T29,"="&amp;$T$2+1))</f>
        <v>8</v>
      </c>
      <c r="G32" s="110">
        <f>SUM(COUNTIF('Round 1 - Hole by Hole'!B29,"="&amp;$B$2+2))+(COUNTIF('Round 1 - Hole by Hole'!C29,"="&amp;$C$2+2))+(COUNTIF('Round 1 - Hole by Hole'!D29,"="&amp;$D$2+2))+(COUNTIF('Round 1 - Hole by Hole'!E29,"="&amp;$E$2+2))+(COUNTIF('Round 1 - Hole by Hole'!F29,"="&amp;$F$2+2))+(COUNTIF('Round 1 - Hole by Hole'!G29,"="&amp;$G$2+2))+(COUNTIF('Round 1 - Hole by Hole'!H29,"="&amp;$H$2+2))+(COUNTIF('Round 1 - Hole by Hole'!I29,"="&amp;$I$2+2))+(COUNTIF('Round 1 - Hole by Hole'!J29,"="&amp;$J$2+2))+(COUNTIF('Round 1 - Hole by Hole'!L29,"="&amp;$L$2+2))+(COUNTIF('Round 1 - Hole by Hole'!M29,"="&amp;$M$2+2))+(COUNTIF('Round 1 - Hole by Hole'!N29,"="&amp;$N$2+2))+(COUNTIF('Round 1 - Hole by Hole'!O29,"="&amp;$O$2+2))+(COUNTIF('Round 1 - Hole by Hole'!P29,"="&amp;$P$2+2))+(COUNTIF('Round 1 - Hole by Hole'!Q29,"="&amp;$Q$2+2))+(COUNTIF('Round 1 - Hole by Hole'!R29,"="&amp;$R$2+2))+(COUNTIF('Round 1 - Hole by Hole'!S29,"="&amp;$S$2+2))+(COUNTIF('Round 1 - Hole by Hole'!T29,"="&amp;$T$2+2))</f>
        <v>1</v>
      </c>
      <c r="H32" s="110">
        <f>SUM(COUNTIF('Round 1 - Hole by Hole'!B29,"&gt;"&amp;$B$2+2.1))+(COUNTIF('Round 1 - Hole by Hole'!C29,"&gt;"&amp;$C$2+2.1))+(COUNTIF('Round 1 - Hole by Hole'!D29,"&gt;"&amp;$D$2+2.1))+(COUNTIF('Round 1 - Hole by Hole'!E29,"&gt;"&amp;$E$2+2.1))+(COUNTIF('Round 1 - Hole by Hole'!F29,"&gt;"&amp;$F$2+2.1))+(COUNTIF('Round 1 - Hole by Hole'!G29,"&gt;"&amp;$G$2+2.1))+(COUNTIF('Round 1 - Hole by Hole'!H29,"&gt;"&amp;$H$2+2.1))+(COUNTIF('Round 1 - Hole by Hole'!I29,"&gt;"&amp;$I$2+2.1))+(COUNTIF('Round 1 - Hole by Hole'!J29,"&gt;"&amp;$J$2+2.1))+(COUNTIF('Round 1 - Hole by Hole'!L29,"&gt;"&amp;$L$2+2.1))+(COUNTIF('Round 1 - Hole by Hole'!M29,"&gt;"&amp;$M$2+2.1))+(COUNTIF('Round 1 - Hole by Hole'!N29,"&gt;"&amp;$N$2+2.1))+(COUNTIF('Round 1 - Hole by Hole'!O29,"&gt;"&amp;$O$2+2.1))+(COUNTIF('Round 1 - Hole by Hole'!P29,"&gt;"&amp;$P$2+2.1))+(COUNTIF('Round 1 - Hole by Hole'!Q29,"&gt;"&amp;$Q$2+2.1))+(COUNTIF('Round 1 - Hole by Hole'!R29,"&gt;"&amp;$R$2+2.1))+(COUNTIF('Round 1 - Hole by Hole'!S29,"&gt;"&amp;$S$2+2.1))+(COUNTIF('Round 1 - Hole by Hole'!T29,"&gt;"&amp;$T$2+2.1))</f>
        <v>2</v>
      </c>
      <c r="J32" s="110">
        <f>SUM(COUNTIF('Round 2 - Hole by Hole'!B29,"&lt;"&amp;$B$2-1.9))+(COUNTIF('Round 2 - Hole by Hole'!C29,"&lt;"&amp;$C$2-1.9))+(COUNTIF('Round 2 - Hole by Hole'!D29,"&lt;"&amp;$D$2-1.9))+(COUNTIF('Round 2 - Hole by Hole'!E29,"&lt;"&amp;$E$2-1.9))+(COUNTIF('Round 2 - Hole by Hole'!F29,"&lt;"&amp;$F$2-1.9))+(COUNTIF('Round 2 - Hole by Hole'!G29,"&lt;"&amp;$G$2-1.9))+(COUNTIF('Round 2 - Hole by Hole'!H29,"&lt;"&amp;$H$2-1.9))+(COUNTIF('Round 2 - Hole by Hole'!I29,"&lt;"&amp;$I$2-1.9))+(COUNTIF('Round 2 - Hole by Hole'!J29,"&lt;"&amp;$J$2-1.9))+(COUNTIF('Round 2 - Hole by Hole'!L29,"&lt;"&amp;$L$2-1.9))+(COUNTIF('Round 2 - Hole by Hole'!M29,"&lt;"&amp;$M$2-1.9))+(COUNTIF('Round 2 - Hole by Hole'!N29,"&lt;"&amp;$N$2-1.9))+(COUNTIF('Round 2 - Hole by Hole'!O29,"&lt;"&amp;$O$2-1.9))+(COUNTIF('Round 2 - Hole by Hole'!P29,"&lt;"&amp;$P$2-1.9))+(COUNTIF('Round 2 - Hole by Hole'!Q29,"&lt;"&amp;$Q$2-1.9))+(COUNTIF('Round 2 - Hole by Hole'!R29,"&lt;"&amp;$R$2-1.9))+(COUNTIF('Round 2 - Hole by Hole'!S29,"&lt;"&amp;$S$2-1.9))+(COUNTIF('Round 2 - Hole by Hole'!T29,"&lt;"&amp;$T$2-1.9))</f>
        <v>0</v>
      </c>
      <c r="K32" s="110">
        <f>SUM(COUNTIF('Round 2 - Hole by Hole'!B29,"="&amp;$B$2-1))+(COUNTIF('Round 2 - Hole by Hole'!C29,"="&amp;$C$2-1))+(COUNTIF('Round 2 - Hole by Hole'!D29,"="&amp;$D$2-1))+(COUNTIF('Round 2 - Hole by Hole'!E29,"="&amp;$E$2-1))+(COUNTIF('Round 2 - Hole by Hole'!F29,"="&amp;$F$2-1))+(COUNTIF('Round 2 - Hole by Hole'!G29,"="&amp;$G$2-1))+(COUNTIF('Round 2 - Hole by Hole'!H29,"="&amp;$H$2-1))+(COUNTIF('Round 2 - Hole by Hole'!I29,"="&amp;$I$2-1))+(COUNTIF('Round 2 - Hole by Hole'!J29,"="&amp;$J$2-1))+(COUNTIF('Round 2 - Hole by Hole'!L29,"="&amp;$L$2-1))+(COUNTIF('Round 2 - Hole by Hole'!M29,"="&amp;$M$2-1))+(COUNTIF('Round 2 - Hole by Hole'!N29,"="&amp;$N$2-1))+(COUNTIF('Round 2 - Hole by Hole'!O29,"="&amp;$O$2-1))+(COUNTIF('Round 2 - Hole by Hole'!P29,"="&amp;$P$2-1))+(COUNTIF('Round 2 - Hole by Hole'!Q29,"="&amp;$Q$2-1))+(COUNTIF('Round 2 - Hole by Hole'!R29,"="&amp;$R$2-1))+(COUNTIF('Round 2 - Hole by Hole'!S29,"="&amp;$S$2-1))+(COUNTIF('Round 2 - Hole by Hole'!T29,"="&amp;$T$2-1))</f>
        <v>1</v>
      </c>
      <c r="L32" s="110">
        <f>SUM(COUNTIF('Round 2 - Hole by Hole'!B29,"="&amp;$B$2))+(COUNTIF('Round 2 - Hole by Hole'!C29,"="&amp;$C$2))+(COUNTIF('Round 2 - Hole by Hole'!D29,"="&amp;$D$2))+(COUNTIF('Round 2 - Hole by Hole'!E29,"="&amp;$E$2))+(COUNTIF('Round 2 - Hole by Hole'!F29,"="&amp;$F$2))+(COUNTIF('Round 2 - Hole by Hole'!G29,"="&amp;$G$2))+(COUNTIF('Round 2 - Hole by Hole'!H29,"="&amp;$H$2))+(COUNTIF('Round 2 - Hole by Hole'!I29,"="&amp;$I$2))+(COUNTIF('Round 2 - Hole by Hole'!J29,"="&amp;$J$2))+(COUNTIF('Round 2 - Hole by Hole'!L29,"="&amp;$L$2))+(COUNTIF('Round 2 - Hole by Hole'!M29,"="&amp;$M$2))+(COUNTIF('Round 2 - Hole by Hole'!N29,"="&amp;$N$2))+(COUNTIF('Round 2 - Hole by Hole'!O29,"="&amp;$O$2))+(COUNTIF('Round 2 - Hole by Hole'!P29,"="&amp;$P$2))+(COUNTIF('Round 2 - Hole by Hole'!Q29,"="&amp;$Q$2))+(COUNTIF('Round 2 - Hole by Hole'!R29,"="&amp;$R$2))+(COUNTIF('Round 2 - Hole by Hole'!S29,"="&amp;$S$2))+(COUNTIF('Round 2 - Hole by Hole'!T29,"="&amp;$T$2))</f>
        <v>7</v>
      </c>
      <c r="M32" s="110">
        <f>SUM(COUNTIF('Round 2 - Hole by Hole'!B29,"="&amp;$B$2+1))+(COUNTIF('Round 2 - Hole by Hole'!C29,"="&amp;$C$2+1))+(COUNTIF('Round 2 - Hole by Hole'!D29,"="&amp;$D$2+1))+(COUNTIF('Round 2 - Hole by Hole'!E29,"="&amp;$E$2+1))+(COUNTIF('Round 2 - Hole by Hole'!F29,"="&amp;$F$2+1))+(COUNTIF('Round 2 - Hole by Hole'!G29,"="&amp;$G$2+1))+(COUNTIF('Round 2 - Hole by Hole'!H29,"="&amp;$H$2+1))+(COUNTIF('Round 2 - Hole by Hole'!I29,"="&amp;$I$2+1))+(COUNTIF('Round 2 - Hole by Hole'!J29,"="&amp;$J$2+1))+(COUNTIF('Round 2 - Hole by Hole'!L29,"="&amp;$L$2+1))+(COUNTIF('Round 2 - Hole by Hole'!M29,"="&amp;$M$2+1))+(COUNTIF('Round 2 - Hole by Hole'!N29,"="&amp;$N$2+1))+(COUNTIF('Round 2 - Hole by Hole'!O29,"="&amp;$O$2+1))+(COUNTIF('Round 2 - Hole by Hole'!P29,"="&amp;$P$2+1))+(COUNTIF('Round 2 - Hole by Hole'!Q29,"="&amp;$Q$2+1))+(COUNTIF('Round 2 - Hole by Hole'!R29,"="&amp;$R$2+1))+(COUNTIF('Round 2 - Hole by Hole'!S29,"="&amp;$S$2+1))+(COUNTIF('Round 2 - Hole by Hole'!T29,"="&amp;$T$2+1))</f>
        <v>9</v>
      </c>
      <c r="N32" s="110">
        <f>SUM(COUNTIF('Round 2 - Hole by Hole'!B29,"="&amp;$B$2+2))+(COUNTIF('Round 2 - Hole by Hole'!C29,"="&amp;$C$2+2))+(COUNTIF('Round 2 - Hole by Hole'!D29,"="&amp;$D$2+2))+(COUNTIF('Round 2 - Hole by Hole'!E29,"="&amp;$E$2+2))+(COUNTIF('Round 2 - Hole by Hole'!F29,"="&amp;$F$2+2))+(COUNTIF('Round 2 - Hole by Hole'!G29,"="&amp;$G$2+2))+(COUNTIF('Round 2 - Hole by Hole'!H29,"="&amp;$H$2+2))+(COUNTIF('Round 2 - Hole by Hole'!I29,"="&amp;$I$2+2))+(COUNTIF('Round 2 - Hole by Hole'!J29,"="&amp;$J$2+2))+(COUNTIF('Round 2 - Hole by Hole'!L29,"="&amp;$L$2+2))+(COUNTIF('Round 2 - Hole by Hole'!M29,"="&amp;$M$2+2))+(COUNTIF('Round 2 - Hole by Hole'!N29,"="&amp;$N$2+2))+(COUNTIF('Round 2 - Hole by Hole'!O29,"="&amp;$O$2+2))+(COUNTIF('Round 2 - Hole by Hole'!P29,"="&amp;$P$2+2))+(COUNTIF('Round 2 - Hole by Hole'!Q29,"="&amp;$Q$2+2))+(COUNTIF('Round 2 - Hole by Hole'!R29,"="&amp;$R$2+2))+(COUNTIF('Round 2 - Hole by Hole'!S29,"="&amp;$S$2+2))+(COUNTIF('Round 2 - Hole by Hole'!T29,"="&amp;$T$2+2))</f>
        <v>1</v>
      </c>
      <c r="O32" s="110">
        <f>SUM(COUNTIF('Round 2 - Hole by Hole'!B29,"&gt;"&amp;$B$2+2.1))+(COUNTIF('Round 2 - Hole by Hole'!C29,"&gt;"&amp;$C$2+2.1))+(COUNTIF('Round 2 - Hole by Hole'!D29,"&gt;"&amp;$D$2+2.1))+(COUNTIF('Round 2 - Hole by Hole'!E29,"&gt;"&amp;$E$2+2.1))+(COUNTIF('Round 2 - Hole by Hole'!F29,"&gt;"&amp;$F$2+2.1))+(COUNTIF('Round 2 - Hole by Hole'!G29,"&gt;"&amp;$G$2+2.1))+(COUNTIF('Round 2 - Hole by Hole'!H29,"&gt;"&amp;$H$2+2.1))+(COUNTIF('Round 2 - Hole by Hole'!I29,"&gt;"&amp;$I$2+2.1))+(COUNTIF('Round 2 - Hole by Hole'!J29,"&gt;"&amp;$J$2+2.1))+(COUNTIF('Round 2 - Hole by Hole'!L29,"&gt;"&amp;$L$2+2.1))+(COUNTIF('Round 2 - Hole by Hole'!M29,"&gt;"&amp;$M$2+2.1))+(COUNTIF('Round 2 - Hole by Hole'!N29,"&gt;"&amp;$N$2+2.1))+(COUNTIF('Round 2 - Hole by Hole'!O29,"&gt;"&amp;$O$2+2.1))+(COUNTIF('Round 2 - Hole by Hole'!P29,"&gt;"&amp;$P$2+2.1))+(COUNTIF('Round 2 - Hole by Hole'!Q29,"&gt;"&amp;$Q$2+2.1))+(COUNTIF('Round 2 - Hole by Hole'!R29,"&gt;"&amp;$R$2+2.1))+(COUNTIF('Round 2 - Hole by Hole'!S29,"&gt;"&amp;$S$2+2.1))+(COUNTIF('Round 2 - Hole by Hole'!T29,"&gt;"&amp;$T$2+2.1))</f>
        <v>0</v>
      </c>
      <c r="Q32" s="110">
        <f>SUM(COUNTIF('Round 3 - Hole by Hole'!B29,"&lt;"&amp;$B$3-1.9))+(COUNTIF('Round 3 - Hole by Hole'!C29,"&lt;"&amp;$C$3-1.9))+(COUNTIF('Round 3 - Hole by Hole'!D29,"&lt;"&amp;$D$3-1.9))+(COUNTIF('Round 3 - Hole by Hole'!E29,"&lt;"&amp;$E$3-1.9))+(COUNTIF('Round 3 - Hole by Hole'!F29,"&lt;"&amp;$F$3-1.9))+(COUNTIF('Round 3 - Hole by Hole'!G29,"&lt;"&amp;$G$3-1.9))+(COUNTIF('Round 3 - Hole by Hole'!H29,"&lt;"&amp;$H$3-1.9))+(COUNTIF('Round 3 - Hole by Hole'!I29,"&lt;"&amp;$I$3-1.9))+(COUNTIF('Round 3 - Hole by Hole'!J29,"&lt;"&amp;$J$3-1.9))+(COUNTIF('Round 3 - Hole by Hole'!L29,"&lt;"&amp;$L$3-1.9))+(COUNTIF('Round 3 - Hole by Hole'!M29,"&lt;"&amp;$M$3-1.9))+(COUNTIF('Round 3 - Hole by Hole'!N29,"&lt;"&amp;$N$3-1.9))+(COUNTIF('Round 3 - Hole by Hole'!O29,"&lt;"&amp;$O$3-1.9))+(COUNTIF('Round 3 - Hole by Hole'!P29,"&lt;"&amp;$P$3-1.9))+(COUNTIF('Round 3 - Hole by Hole'!Q29,"&lt;"&amp;$Q$3-1.9))+(COUNTIF('Round 3 - Hole by Hole'!R29,"&lt;"&amp;$R$3-1.9))+(COUNTIF('Round 3 - Hole by Hole'!S29,"&lt;"&amp;$S$3-1.9))+(COUNTIF('Round 3 - Hole by Hole'!T29,"&lt;"&amp;$T$3-1.9))</f>
        <v>0</v>
      </c>
      <c r="R32" s="110">
        <f>SUM(COUNTIF('Round 3 - Hole by Hole'!B29,"="&amp;$B$3-1))+(COUNTIF('Round 3 - Hole by Hole'!C29,"="&amp;$C$3-1))+(COUNTIF('Round 3 - Hole by Hole'!D29,"="&amp;$D$3-1))+(COUNTIF('Round 3 - Hole by Hole'!E29,"="&amp;$E$3-1))+(COUNTIF('Round 3 - Hole by Hole'!F29,"="&amp;$F$3-1))+(COUNTIF('Round 3 - Hole by Hole'!G29,"="&amp;$G$3-1))+(COUNTIF('Round 3 - Hole by Hole'!H29,"="&amp;$H$3-1))+(COUNTIF('Round 3 - Hole by Hole'!I29,"="&amp;$I$3-1))+(COUNTIF('Round 3 - Hole by Hole'!J29,"="&amp;$J$3-1))+(COUNTIF('Round 3 - Hole by Hole'!L29,"="&amp;$L$3-1))+(COUNTIF('Round 3 - Hole by Hole'!M29,"="&amp;$M$3-1))+(COUNTIF('Round 3 - Hole by Hole'!N29,"="&amp;$N$3-1))+(COUNTIF('Round 3 - Hole by Hole'!O29,"="&amp;$O$3-1))+(COUNTIF('Round 3 - Hole by Hole'!P29,"="&amp;$P$3-1))+(COUNTIF('Round 3 - Hole by Hole'!Q29,"="&amp;$Q$3-1))+(COUNTIF('Round 3 - Hole by Hole'!R29,"="&amp;$R$3-1))+(COUNTIF('Round 3 - Hole by Hole'!S29,"="&amp;$S$3-1))+(COUNTIF('Round 3 - Hole by Hole'!T29,"="&amp;$T$3-1))</f>
        <v>0</v>
      </c>
      <c r="S32" s="110">
        <f>SUM(COUNTIF('Round 3 - Hole by Hole'!B29,"="&amp;$B$3))+(COUNTIF('Round 3 - Hole by Hole'!C29,"="&amp;$C$3))+(COUNTIF('Round 3 - Hole by Hole'!D29,"="&amp;$D$3))+(COUNTIF('Round 3 - Hole by Hole'!E29,"="&amp;$E$3))+(COUNTIF('Round 3 - Hole by Hole'!F29,"="&amp;$F$3))+(COUNTIF('Round 3 - Hole by Hole'!G29,"="&amp;$G$3))+(COUNTIF('Round 3 - Hole by Hole'!H29,"="&amp;$H$3))+(COUNTIF('Round 3 - Hole by Hole'!I29,"="&amp;$I$3))+(COUNTIF('Round 3 - Hole by Hole'!J29,"="&amp;$J$3))+(COUNTIF('Round 3 - Hole by Hole'!L29,"="&amp;$L$3))+(COUNTIF('Round 3 - Hole by Hole'!M29,"="&amp;$M$3))+(COUNTIF('Round 3 - Hole by Hole'!N29,"="&amp;$N$3))+(COUNTIF('Round 3 - Hole by Hole'!O29,"="&amp;$O$3))+(COUNTIF('Round 3 - Hole by Hole'!P29,"="&amp;$P$3))+(COUNTIF('Round 3 - Hole by Hole'!Q29,"="&amp;$Q$3))+(COUNTIF('Round 3 - Hole by Hole'!R29,"="&amp;$R$3))+(COUNTIF('Round 3 - Hole by Hole'!S29,"="&amp;$S$3))+(COUNTIF('Round 3 - Hole by Hole'!T29,"="&amp;$T$3))</f>
        <v>6</v>
      </c>
      <c r="T32" s="110">
        <f>SUM(COUNTIF('Round 3 - Hole by Hole'!B29,"="&amp;$B$3+1))+(COUNTIF('Round 3 - Hole by Hole'!C29,"="&amp;$C$3+1))+(COUNTIF('Round 3 - Hole by Hole'!D29,"="&amp;$D$3+1))+(COUNTIF('Round 3 - Hole by Hole'!E29,"="&amp;$E$3+1))+(COUNTIF('Round 3 - Hole by Hole'!F29,"="&amp;$F$3+1))+(COUNTIF('Round 3 - Hole by Hole'!G29,"="&amp;$G$3+1))+(COUNTIF('Round 3 - Hole by Hole'!H29,"="&amp;$H$3+1))+(COUNTIF('Round 3 - Hole by Hole'!I29,"="&amp;$I$3+1))+(COUNTIF('Round 3 - Hole by Hole'!J29,"="&amp;$J$3+1))+(COUNTIF('Round 3 - Hole by Hole'!L29,"="&amp;$L$3+1))+(COUNTIF('Round 3 - Hole by Hole'!M29,"="&amp;$M$3+1))+(COUNTIF('Round 3 - Hole by Hole'!N29,"="&amp;$N$3+1))+(COUNTIF('Round 3 - Hole by Hole'!O29,"="&amp;$O$3+1))+(COUNTIF('Round 3 - Hole by Hole'!P29,"="&amp;$P$3+1))+(COUNTIF('Round 3 - Hole by Hole'!Q29,"="&amp;$Q$3+1))+(COUNTIF('Round 3 - Hole by Hole'!R29,"="&amp;$R$3+1))+(COUNTIF('Round 3 - Hole by Hole'!S29,"="&amp;$S$3+1))+(COUNTIF('Round 3 - Hole by Hole'!T29,"="&amp;$T$3+1))</f>
        <v>9</v>
      </c>
      <c r="U32" s="110">
        <f>SUM(COUNTIF('Round 3 - Hole by Hole'!B29,"="&amp;$B$3+2))+(COUNTIF('Round 3 - Hole by Hole'!C29,"="&amp;$C$3+2))+(COUNTIF('Round 3 - Hole by Hole'!D29,"="&amp;$D$3+2))+(COUNTIF('Round 3 - Hole by Hole'!E29,"="&amp;$E$3+2))+(COUNTIF('Round 3 - Hole by Hole'!F29,"="&amp;$F$3+2))+(COUNTIF('Round 3 - Hole by Hole'!G29,"="&amp;$G$3+2))+(COUNTIF('Round 3 - Hole by Hole'!H29,"="&amp;$H$3+2))+(COUNTIF('Round 3 - Hole by Hole'!I29,"="&amp;$I$3+2))+(COUNTIF('Round 3 - Hole by Hole'!J29,"="&amp;$J$3+2))+(COUNTIF('Round 3 - Hole by Hole'!L29,"="&amp;$L$3+2))+(COUNTIF('Round 3 - Hole by Hole'!M29,"="&amp;$M$3+2))+(COUNTIF('Round 3 - Hole by Hole'!N29,"="&amp;$N$3+2))+(COUNTIF('Round 3 - Hole by Hole'!O29,"="&amp;$O$3+2))+(COUNTIF('Round 3 - Hole by Hole'!P29,"="&amp;$P$3+2))+(COUNTIF('Round 3 - Hole by Hole'!Q29,"="&amp;$Q$3+2))+(COUNTIF('Round 3 - Hole by Hole'!R29,"="&amp;$R$3+2))+(COUNTIF('Round 3 - Hole by Hole'!S29,"="&amp;$S$3+2))+(COUNTIF('Round 3 - Hole by Hole'!T29,"="&amp;$T$3+2))</f>
        <v>2</v>
      </c>
      <c r="V32" s="110">
        <f>SUM(COUNTIF('Round 3 - Hole by Hole'!B29,"&gt;"&amp;$B$3+2.1))+(COUNTIF('Round 3 - Hole by Hole'!C29,"&gt;"&amp;$C$3+2.1))+(COUNTIF('Round 3 - Hole by Hole'!D29,"&gt;"&amp;$D$3+2.1))+(COUNTIF('Round 3 - Hole by Hole'!E29,"&gt;"&amp;$E$3+2.1))+(COUNTIF('Round 3 - Hole by Hole'!F29,"&gt;"&amp;$F$3+2.1))+(COUNTIF('Round 3 - Hole by Hole'!G29,"&gt;"&amp;$G$3+2.1))+(COUNTIF('Round 3 - Hole by Hole'!H29,"&gt;"&amp;$H$3+2.1))+(COUNTIF('Round 3 - Hole by Hole'!I29,"&gt;"&amp;$I$3+2.1))+(COUNTIF('Round 3 - Hole by Hole'!J29,"&gt;"&amp;$J$3+2.1))+(COUNTIF('Round 3 - Hole by Hole'!L29,"&gt;"&amp;$L$3+2.1))+(COUNTIF('Round 3 - Hole by Hole'!M29,"&gt;"&amp;$M$3+2.1))+(COUNTIF('Round 3 - Hole by Hole'!N29,"&gt;"&amp;$N$3+2.1))+(COUNTIF('Round 3 - Hole by Hole'!O29,"&gt;"&amp;$O$3+2.1))+(COUNTIF('Round 3 - Hole by Hole'!P29,"&gt;"&amp;$P$3+2.1))+(COUNTIF('Round 3 - Hole by Hole'!Q29,"&gt;"&amp;$Q$3+2.1))+(COUNTIF('Round 3 - Hole by Hole'!R29,"&gt;"&amp;$R$3+2.1))+(COUNTIF('Round 3 - Hole by Hole'!S29,"&gt;"&amp;$S$3+2.1))+(COUNTIF('Round 3 - Hole by Hole'!T29,"&gt;"&amp;$T$3+2.1))</f>
        <v>1</v>
      </c>
      <c r="X32" s="110">
        <f t="shared" si="43"/>
        <v>0</v>
      </c>
      <c r="Y32" s="110">
        <f t="shared" si="39"/>
        <v>4</v>
      </c>
      <c r="Z32" s="110">
        <f t="shared" si="40"/>
        <v>17</v>
      </c>
      <c r="AA32" s="110">
        <f t="shared" si="41"/>
        <v>26</v>
      </c>
      <c r="AB32" s="110">
        <f t="shared" si="42"/>
        <v>4</v>
      </c>
      <c r="AC32" s="110">
        <f t="shared" si="44"/>
        <v>3</v>
      </c>
    </row>
    <row r="33" spans="1:29">
      <c r="A33" s="58" t="str">
        <f>'Players by Team'!A14</f>
        <v>JORDYN HALL</v>
      </c>
      <c r="B33" s="85"/>
      <c r="C33" s="86">
        <f>SUM(COUNTIF('Round 1 - Hole by Hole'!B30,"&lt;"&amp;$B$2-1.9))+(COUNTIF('Round 1 - Hole by Hole'!C30,"&lt;"&amp;$C$2-1.9))+(COUNTIF('Round 1 - Hole by Hole'!D30,"&lt;"&amp;$D$2-1.9))+(COUNTIF('Round 1 - Hole by Hole'!E30,"&lt;"&amp;$E$2-1.9))+(COUNTIF('Round 1 - Hole by Hole'!F30,"&lt;"&amp;$F$2-1.9))+(COUNTIF('Round 1 - Hole by Hole'!G30,"&lt;"&amp;$G$2-1.9))+(COUNTIF('Round 1 - Hole by Hole'!H30,"&lt;"&amp;$H$2-1.9))+(COUNTIF('Round 1 - Hole by Hole'!I30,"&lt;"&amp;$I$2-1.9))+(COUNTIF('Round 1 - Hole by Hole'!J30,"&lt;"&amp;$J$2-1.9))+(COUNTIF('Round 1 - Hole by Hole'!L30,"&lt;"&amp;$L$2-1.9))+(COUNTIF('Round 1 - Hole by Hole'!M30,"&lt;"&amp;$M$2-1.9))+(COUNTIF('Round 1 - Hole by Hole'!N30,"&lt;"&amp;$N$2-1.9))+(COUNTIF('Round 1 - Hole by Hole'!O30,"&lt;"&amp;$O$2-1.9))+(COUNTIF('Round 1 - Hole by Hole'!P30,"&lt;"&amp;$P$2-1.9))+(COUNTIF('Round 1 - Hole by Hole'!Q30,"&lt;"&amp;$Q$2-1.9))+(COUNTIF('Round 1 - Hole by Hole'!R30,"&lt;"&amp;$R$2-1.9))+(COUNTIF('Round 1 - Hole by Hole'!S30,"&lt;"&amp;$S$2-1.9))+(COUNTIF('Round 1 - Hole by Hole'!T30,"&lt;"&amp;$T$2-1.9))</f>
        <v>0</v>
      </c>
      <c r="D33" s="87">
        <f>SUM(COUNTIF('Round 1 - Hole by Hole'!B30,"="&amp;$B$2-1))+(COUNTIF('Round 1 - Hole by Hole'!C30,"="&amp;$C$2-1))+(COUNTIF('Round 1 - Hole by Hole'!D30,"="&amp;$D$2-1))+(COUNTIF('Round 1 - Hole by Hole'!E30,"="&amp;$E$2-1))+(COUNTIF('Round 1 - Hole by Hole'!F30,"="&amp;$F$2-1))+(COUNTIF('Round 1 - Hole by Hole'!G30,"="&amp;$G$2-1))+(COUNTIF('Round 1 - Hole by Hole'!H30,"="&amp;$H$2-1))+(COUNTIF('Round 1 - Hole by Hole'!I30,"="&amp;$I$2-1))+(COUNTIF('Round 1 - Hole by Hole'!J30,"="&amp;$J$2-1))+(COUNTIF('Round 1 - Hole by Hole'!L30,"="&amp;$L$2-1))+(COUNTIF('Round 1 - Hole by Hole'!M30,"="&amp;$M$2-1))+(COUNTIF('Round 1 - Hole by Hole'!N30,"="&amp;$N$2-1))+(COUNTIF('Round 1 - Hole by Hole'!O30,"="&amp;$O$2-1))+(COUNTIF('Round 1 - Hole by Hole'!P30,"="&amp;$P$2-1))+(COUNTIF('Round 1 - Hole by Hole'!Q30,"="&amp;$Q$2-1))+(COUNTIF('Round 1 - Hole by Hole'!R30,"="&amp;$R$2-1))+(COUNTIF('Round 1 - Hole by Hole'!S30,"="&amp;$S$2-1))+(COUNTIF('Round 1 - Hole by Hole'!T30,"="&amp;$T$2-1))</f>
        <v>1</v>
      </c>
      <c r="E33" s="87">
        <f>SUM(COUNTIF('Round 1 - Hole by Hole'!B30,"="&amp;$B$2))+(COUNTIF('Round 1 - Hole by Hole'!C30,"="&amp;$C$2))+(COUNTIF('Round 1 - Hole by Hole'!D30,"="&amp;$D$2))+(COUNTIF('Round 1 - Hole by Hole'!E30,"="&amp;$E$2))+(COUNTIF('Round 1 - Hole by Hole'!F30,"="&amp;$F$2))+(COUNTIF('Round 1 - Hole by Hole'!G30,"="&amp;$G$2))+(COUNTIF('Round 1 - Hole by Hole'!H30,"="&amp;$H$2))+(COUNTIF('Round 1 - Hole by Hole'!I30,"="&amp;$I$2))+(COUNTIF('Round 1 - Hole by Hole'!J30,"="&amp;$J$2))+(COUNTIF('Round 1 - Hole by Hole'!L30,"="&amp;$L$2))+(COUNTIF('Round 1 - Hole by Hole'!M30,"="&amp;$M$2))+(COUNTIF('Round 1 - Hole by Hole'!N30,"="&amp;$N$2))+(COUNTIF('Round 1 - Hole by Hole'!O30,"="&amp;$O$2))+(COUNTIF('Round 1 - Hole by Hole'!P30,"="&amp;$P$2))+(COUNTIF('Round 1 - Hole by Hole'!Q30,"="&amp;$Q$2))+(COUNTIF('Round 1 - Hole by Hole'!R30,"="&amp;$R$2))+(COUNTIF('Round 1 - Hole by Hole'!S30,"="&amp;$S$2))+(COUNTIF('Round 1 - Hole by Hole'!T30,"="&amp;$T$2))</f>
        <v>4</v>
      </c>
      <c r="F33" s="87">
        <f>SUM(COUNTIF('Round 1 - Hole by Hole'!B30,"="&amp;$B$2+1))+(COUNTIF('Round 1 - Hole by Hole'!C30,"="&amp;$C$2+1))+(COUNTIF('Round 1 - Hole by Hole'!D30,"="&amp;$D$2+1))+(COUNTIF('Round 1 - Hole by Hole'!E30,"="&amp;$E$2+1))+(COUNTIF('Round 1 - Hole by Hole'!F30,"="&amp;$F$2+1))+(COUNTIF('Round 1 - Hole by Hole'!G30,"="&amp;$G$2+1))+(COUNTIF('Round 1 - Hole by Hole'!H30,"="&amp;$H$2+1))+(COUNTIF('Round 1 - Hole by Hole'!I30,"="&amp;$I$2+1))+(COUNTIF('Round 1 - Hole by Hole'!J30,"="&amp;$J$2+1))+(COUNTIF('Round 1 - Hole by Hole'!L30,"="&amp;$L$2+1))+(COUNTIF('Round 1 - Hole by Hole'!M30,"="&amp;$M$2+1))+(COUNTIF('Round 1 - Hole by Hole'!N30,"="&amp;$N$2+1))+(COUNTIF('Round 1 - Hole by Hole'!O30,"="&amp;$O$2+1))+(COUNTIF('Round 1 - Hole by Hole'!P30,"="&amp;$P$2+1))+(COUNTIF('Round 1 - Hole by Hole'!Q30,"="&amp;$Q$2+1))+(COUNTIF('Round 1 - Hole by Hole'!R30,"="&amp;$R$2+1))+(COUNTIF('Round 1 - Hole by Hole'!S30,"="&amp;$S$2+1))+(COUNTIF('Round 1 - Hole by Hole'!T30,"="&amp;$T$2+1))</f>
        <v>12</v>
      </c>
      <c r="G33" s="87">
        <f>SUM(COUNTIF('Round 1 - Hole by Hole'!B30,"="&amp;$B$2+2))+(COUNTIF('Round 1 - Hole by Hole'!C30,"="&amp;$C$2+2))+(COUNTIF('Round 1 - Hole by Hole'!D30,"="&amp;$D$2+2))+(COUNTIF('Round 1 - Hole by Hole'!E30,"="&amp;$E$2+2))+(COUNTIF('Round 1 - Hole by Hole'!F30,"="&amp;$F$2+2))+(COUNTIF('Round 1 - Hole by Hole'!G30,"="&amp;$G$2+2))+(COUNTIF('Round 1 - Hole by Hole'!H30,"="&amp;$H$2+2))+(COUNTIF('Round 1 - Hole by Hole'!I30,"="&amp;$I$2+2))+(COUNTIF('Round 1 - Hole by Hole'!J30,"="&amp;$J$2+2))+(COUNTIF('Round 1 - Hole by Hole'!L30,"="&amp;$L$2+2))+(COUNTIF('Round 1 - Hole by Hole'!M30,"="&amp;$M$2+2))+(COUNTIF('Round 1 - Hole by Hole'!N30,"="&amp;$N$2+2))+(COUNTIF('Round 1 - Hole by Hole'!O30,"="&amp;$O$2+2))+(COUNTIF('Round 1 - Hole by Hole'!P30,"="&amp;$P$2+2))+(COUNTIF('Round 1 - Hole by Hole'!Q30,"="&amp;$Q$2+2))+(COUNTIF('Round 1 - Hole by Hole'!R30,"="&amp;$R$2+2))+(COUNTIF('Round 1 - Hole by Hole'!S30,"="&amp;$S$2+2))+(COUNTIF('Round 1 - Hole by Hole'!T30,"="&amp;$T$2+2))</f>
        <v>1</v>
      </c>
      <c r="H33" s="87">
        <f>SUM(COUNTIF('Round 1 - Hole by Hole'!B30,"&gt;"&amp;$B$2+2.1))+(COUNTIF('Round 1 - Hole by Hole'!C30,"&gt;"&amp;$C$2+2.1))+(COUNTIF('Round 1 - Hole by Hole'!D30,"&gt;"&amp;$D$2+2.1))+(COUNTIF('Round 1 - Hole by Hole'!E30,"&gt;"&amp;$E$2+2.1))+(COUNTIF('Round 1 - Hole by Hole'!F30,"&gt;"&amp;$F$2+2.1))+(COUNTIF('Round 1 - Hole by Hole'!G30,"&gt;"&amp;$G$2+2.1))+(COUNTIF('Round 1 - Hole by Hole'!H30,"&gt;"&amp;$H$2+2.1))+(COUNTIF('Round 1 - Hole by Hole'!I30,"&gt;"&amp;$I$2+2.1))+(COUNTIF('Round 1 - Hole by Hole'!J30,"&gt;"&amp;$J$2+2.1))+(COUNTIF('Round 1 - Hole by Hole'!L30,"&gt;"&amp;$L$2+2.1))+(COUNTIF('Round 1 - Hole by Hole'!M30,"&gt;"&amp;$M$2+2.1))+(COUNTIF('Round 1 - Hole by Hole'!N30,"&gt;"&amp;$N$2+2.1))+(COUNTIF('Round 1 - Hole by Hole'!O30,"&gt;"&amp;$O$2+2.1))+(COUNTIF('Round 1 - Hole by Hole'!P30,"&gt;"&amp;$P$2+2.1))+(COUNTIF('Round 1 - Hole by Hole'!Q30,"&gt;"&amp;$Q$2+2.1))+(COUNTIF('Round 1 - Hole by Hole'!R30,"&gt;"&amp;$R$2+2.1))+(COUNTIF('Round 1 - Hole by Hole'!S30,"&gt;"&amp;$S$2+2.1))+(COUNTIF('Round 1 - Hole by Hole'!T30,"&gt;"&amp;$T$2+2.1))</f>
        <v>0</v>
      </c>
      <c r="J33" s="86">
        <f>SUM(COUNTIF('Round 2 - Hole by Hole'!B30,"&lt;"&amp;$B$2-1.9))+(COUNTIF('Round 2 - Hole by Hole'!C30,"&lt;"&amp;$C$2-1.9))+(COUNTIF('Round 2 - Hole by Hole'!D30,"&lt;"&amp;$D$2-1.9))+(COUNTIF('Round 2 - Hole by Hole'!E30,"&lt;"&amp;$E$2-1.9))+(COUNTIF('Round 2 - Hole by Hole'!F30,"&lt;"&amp;$F$2-1.9))+(COUNTIF('Round 2 - Hole by Hole'!G30,"&lt;"&amp;$G$2-1.9))+(COUNTIF('Round 2 - Hole by Hole'!H30,"&lt;"&amp;$H$2-1.9))+(COUNTIF('Round 2 - Hole by Hole'!I30,"&lt;"&amp;$I$2-1.9))+(COUNTIF('Round 2 - Hole by Hole'!J30,"&lt;"&amp;$J$2-1.9))+(COUNTIF('Round 2 - Hole by Hole'!L30,"&lt;"&amp;$L$2-1.9))+(COUNTIF('Round 2 - Hole by Hole'!M30,"&lt;"&amp;$M$2-1.9))+(COUNTIF('Round 2 - Hole by Hole'!N30,"&lt;"&amp;$N$2-1.9))+(COUNTIF('Round 2 - Hole by Hole'!O30,"&lt;"&amp;$O$2-1.9))+(COUNTIF('Round 2 - Hole by Hole'!P30,"&lt;"&amp;$P$2-1.9))+(COUNTIF('Round 2 - Hole by Hole'!Q30,"&lt;"&amp;$Q$2-1.9))+(COUNTIF('Round 2 - Hole by Hole'!R30,"&lt;"&amp;$R$2-1.9))+(COUNTIF('Round 2 - Hole by Hole'!S30,"&lt;"&amp;$S$2-1.9))+(COUNTIF('Round 2 - Hole by Hole'!T30,"&lt;"&amp;$T$2-1.9))</f>
        <v>0</v>
      </c>
      <c r="K33" s="87">
        <f>SUM(COUNTIF('Round 2 - Hole by Hole'!B30,"="&amp;$B$2-1))+(COUNTIF('Round 2 - Hole by Hole'!C30,"="&amp;$C$2-1))+(COUNTIF('Round 2 - Hole by Hole'!D30,"="&amp;$D$2-1))+(COUNTIF('Round 2 - Hole by Hole'!E30,"="&amp;$E$2-1))+(COUNTIF('Round 2 - Hole by Hole'!F30,"="&amp;$F$2-1))+(COUNTIF('Round 2 - Hole by Hole'!G30,"="&amp;$G$2-1))+(COUNTIF('Round 2 - Hole by Hole'!H30,"="&amp;$H$2-1))+(COUNTIF('Round 2 - Hole by Hole'!I30,"="&amp;$I$2-1))+(COUNTIF('Round 2 - Hole by Hole'!J30,"="&amp;$J$2-1))+(COUNTIF('Round 2 - Hole by Hole'!L30,"="&amp;$L$2-1))+(COUNTIF('Round 2 - Hole by Hole'!M30,"="&amp;$M$2-1))+(COUNTIF('Round 2 - Hole by Hole'!N30,"="&amp;$N$2-1))+(COUNTIF('Round 2 - Hole by Hole'!O30,"="&amp;$O$2-1))+(COUNTIF('Round 2 - Hole by Hole'!P30,"="&amp;$P$2-1))+(COUNTIF('Round 2 - Hole by Hole'!Q30,"="&amp;$Q$2-1))+(COUNTIF('Round 2 - Hole by Hole'!R30,"="&amp;$R$2-1))+(COUNTIF('Round 2 - Hole by Hole'!S30,"="&amp;$S$2-1))+(COUNTIF('Round 2 - Hole by Hole'!T30,"="&amp;$T$2-1))</f>
        <v>2</v>
      </c>
      <c r="L33" s="87">
        <f>SUM(COUNTIF('Round 2 - Hole by Hole'!B30,"="&amp;$B$2))+(COUNTIF('Round 2 - Hole by Hole'!C30,"="&amp;$C$2))+(COUNTIF('Round 2 - Hole by Hole'!D30,"="&amp;$D$2))+(COUNTIF('Round 2 - Hole by Hole'!E30,"="&amp;$E$2))+(COUNTIF('Round 2 - Hole by Hole'!F30,"="&amp;$F$2))+(COUNTIF('Round 2 - Hole by Hole'!G30,"="&amp;$G$2))+(COUNTIF('Round 2 - Hole by Hole'!H30,"="&amp;$H$2))+(COUNTIF('Round 2 - Hole by Hole'!I30,"="&amp;$I$2))+(COUNTIF('Round 2 - Hole by Hole'!J30,"="&amp;$J$2))+(COUNTIF('Round 2 - Hole by Hole'!L30,"="&amp;$L$2))+(COUNTIF('Round 2 - Hole by Hole'!M30,"="&amp;$M$2))+(COUNTIF('Round 2 - Hole by Hole'!N30,"="&amp;$N$2))+(COUNTIF('Round 2 - Hole by Hole'!O30,"="&amp;$O$2))+(COUNTIF('Round 2 - Hole by Hole'!P30,"="&amp;$P$2))+(COUNTIF('Round 2 - Hole by Hole'!Q30,"="&amp;$Q$2))+(COUNTIF('Round 2 - Hole by Hole'!R30,"="&amp;$R$2))+(COUNTIF('Round 2 - Hole by Hole'!S30,"="&amp;$S$2))+(COUNTIF('Round 2 - Hole by Hole'!T30,"="&amp;$T$2))</f>
        <v>9</v>
      </c>
      <c r="M33" s="87">
        <f>SUM(COUNTIF('Round 2 - Hole by Hole'!B30,"="&amp;$B$2+1))+(COUNTIF('Round 2 - Hole by Hole'!C30,"="&amp;$C$2+1))+(COUNTIF('Round 2 - Hole by Hole'!D30,"="&amp;$D$2+1))+(COUNTIF('Round 2 - Hole by Hole'!E30,"="&amp;$E$2+1))+(COUNTIF('Round 2 - Hole by Hole'!F30,"="&amp;$F$2+1))+(COUNTIF('Round 2 - Hole by Hole'!G30,"="&amp;$G$2+1))+(COUNTIF('Round 2 - Hole by Hole'!H30,"="&amp;$H$2+1))+(COUNTIF('Round 2 - Hole by Hole'!I30,"="&amp;$I$2+1))+(COUNTIF('Round 2 - Hole by Hole'!J30,"="&amp;$J$2+1))+(COUNTIF('Round 2 - Hole by Hole'!L30,"="&amp;$L$2+1))+(COUNTIF('Round 2 - Hole by Hole'!M30,"="&amp;$M$2+1))+(COUNTIF('Round 2 - Hole by Hole'!N30,"="&amp;$N$2+1))+(COUNTIF('Round 2 - Hole by Hole'!O30,"="&amp;$O$2+1))+(COUNTIF('Round 2 - Hole by Hole'!P30,"="&amp;$P$2+1))+(COUNTIF('Round 2 - Hole by Hole'!Q30,"="&amp;$Q$2+1))+(COUNTIF('Round 2 - Hole by Hole'!R30,"="&amp;$R$2+1))+(COUNTIF('Round 2 - Hole by Hole'!S30,"="&amp;$S$2+1))+(COUNTIF('Round 2 - Hole by Hole'!T30,"="&amp;$T$2+1))</f>
        <v>4</v>
      </c>
      <c r="N33" s="87">
        <f>SUM(COUNTIF('Round 2 - Hole by Hole'!B30,"="&amp;$B$2+2))+(COUNTIF('Round 2 - Hole by Hole'!C30,"="&amp;$C$2+2))+(COUNTIF('Round 2 - Hole by Hole'!D30,"="&amp;$D$2+2))+(COUNTIF('Round 2 - Hole by Hole'!E30,"="&amp;$E$2+2))+(COUNTIF('Round 2 - Hole by Hole'!F30,"="&amp;$F$2+2))+(COUNTIF('Round 2 - Hole by Hole'!G30,"="&amp;$G$2+2))+(COUNTIF('Round 2 - Hole by Hole'!H30,"="&amp;$H$2+2))+(COUNTIF('Round 2 - Hole by Hole'!I30,"="&amp;$I$2+2))+(COUNTIF('Round 2 - Hole by Hole'!J30,"="&amp;$J$2+2))+(COUNTIF('Round 2 - Hole by Hole'!L30,"="&amp;$L$2+2))+(COUNTIF('Round 2 - Hole by Hole'!M30,"="&amp;$M$2+2))+(COUNTIF('Round 2 - Hole by Hole'!N30,"="&amp;$N$2+2))+(COUNTIF('Round 2 - Hole by Hole'!O30,"="&amp;$O$2+2))+(COUNTIF('Round 2 - Hole by Hole'!P30,"="&amp;$P$2+2))+(COUNTIF('Round 2 - Hole by Hole'!Q30,"="&amp;$Q$2+2))+(COUNTIF('Round 2 - Hole by Hole'!R30,"="&amp;$R$2+2))+(COUNTIF('Round 2 - Hole by Hole'!S30,"="&amp;$S$2+2))+(COUNTIF('Round 2 - Hole by Hole'!T30,"="&amp;$T$2+2))</f>
        <v>2</v>
      </c>
      <c r="O33" s="87">
        <f>SUM(COUNTIF('Round 2 - Hole by Hole'!B30,"&gt;"&amp;$B$2+2.1))+(COUNTIF('Round 2 - Hole by Hole'!C30,"&gt;"&amp;$C$2+2.1))+(COUNTIF('Round 2 - Hole by Hole'!D30,"&gt;"&amp;$D$2+2.1))+(COUNTIF('Round 2 - Hole by Hole'!E30,"&gt;"&amp;$E$2+2.1))+(COUNTIF('Round 2 - Hole by Hole'!F30,"&gt;"&amp;$F$2+2.1))+(COUNTIF('Round 2 - Hole by Hole'!G30,"&gt;"&amp;$G$2+2.1))+(COUNTIF('Round 2 - Hole by Hole'!H30,"&gt;"&amp;$H$2+2.1))+(COUNTIF('Round 2 - Hole by Hole'!I30,"&gt;"&amp;$I$2+2.1))+(COUNTIF('Round 2 - Hole by Hole'!J30,"&gt;"&amp;$J$2+2.1))+(COUNTIF('Round 2 - Hole by Hole'!L30,"&gt;"&amp;$L$2+2.1))+(COUNTIF('Round 2 - Hole by Hole'!M30,"&gt;"&amp;$M$2+2.1))+(COUNTIF('Round 2 - Hole by Hole'!N30,"&gt;"&amp;$N$2+2.1))+(COUNTIF('Round 2 - Hole by Hole'!O30,"&gt;"&amp;$O$2+2.1))+(COUNTIF('Round 2 - Hole by Hole'!P30,"&gt;"&amp;$P$2+2.1))+(COUNTIF('Round 2 - Hole by Hole'!Q30,"&gt;"&amp;$Q$2+2.1))+(COUNTIF('Round 2 - Hole by Hole'!R30,"&gt;"&amp;$R$2+2.1))+(COUNTIF('Round 2 - Hole by Hole'!S30,"&gt;"&amp;$S$2+2.1))+(COUNTIF('Round 2 - Hole by Hole'!T30,"&gt;"&amp;$T$2+2.1))</f>
        <v>1</v>
      </c>
      <c r="Q33" s="86">
        <f>SUM(COUNTIF('Round 3 - Hole by Hole'!B30,"&lt;"&amp;$B$3-1.9))+(COUNTIF('Round 3 - Hole by Hole'!C30,"&lt;"&amp;$C$3-1.9))+(COUNTIF('Round 3 - Hole by Hole'!D30,"&lt;"&amp;$D$3-1.9))+(COUNTIF('Round 3 - Hole by Hole'!E30,"&lt;"&amp;$E$3-1.9))+(COUNTIF('Round 3 - Hole by Hole'!F30,"&lt;"&amp;$F$3-1.9))+(COUNTIF('Round 3 - Hole by Hole'!G30,"&lt;"&amp;$G$3-1.9))+(COUNTIF('Round 3 - Hole by Hole'!H30,"&lt;"&amp;$H$3-1.9))+(COUNTIF('Round 3 - Hole by Hole'!I30,"&lt;"&amp;$I$3-1.9))+(COUNTIF('Round 3 - Hole by Hole'!J30,"&lt;"&amp;$J$3-1.9))+(COUNTIF('Round 3 - Hole by Hole'!L30,"&lt;"&amp;$L$3-1.9))+(COUNTIF('Round 3 - Hole by Hole'!M30,"&lt;"&amp;$M$3-1.9))+(COUNTIF('Round 3 - Hole by Hole'!N30,"&lt;"&amp;$N$3-1.9))+(COUNTIF('Round 3 - Hole by Hole'!O30,"&lt;"&amp;$O$3-1.9))+(COUNTIF('Round 3 - Hole by Hole'!P30,"&lt;"&amp;$P$3-1.9))+(COUNTIF('Round 3 - Hole by Hole'!Q30,"&lt;"&amp;$Q$3-1.9))+(COUNTIF('Round 3 - Hole by Hole'!R30,"&lt;"&amp;$R$3-1.9))+(COUNTIF('Round 3 - Hole by Hole'!S30,"&lt;"&amp;$S$3-1.9))+(COUNTIF('Round 3 - Hole by Hole'!T30,"&lt;"&amp;$T$3-1.9))</f>
        <v>0</v>
      </c>
      <c r="R33" s="87">
        <f>SUM(COUNTIF('Round 3 - Hole by Hole'!B30,"="&amp;$B$3-1))+(COUNTIF('Round 3 - Hole by Hole'!C30,"="&amp;$C$3-1))+(COUNTIF('Round 3 - Hole by Hole'!D30,"="&amp;$D$3-1))+(COUNTIF('Round 3 - Hole by Hole'!E30,"="&amp;$E$3-1))+(COUNTIF('Round 3 - Hole by Hole'!F30,"="&amp;$F$3-1))+(COUNTIF('Round 3 - Hole by Hole'!G30,"="&amp;$G$3-1))+(COUNTIF('Round 3 - Hole by Hole'!H30,"="&amp;$H$3-1))+(COUNTIF('Round 3 - Hole by Hole'!I30,"="&amp;$I$3-1))+(COUNTIF('Round 3 - Hole by Hole'!J30,"="&amp;$J$3-1))+(COUNTIF('Round 3 - Hole by Hole'!L30,"="&amp;$L$3-1))+(COUNTIF('Round 3 - Hole by Hole'!M30,"="&amp;$M$3-1))+(COUNTIF('Round 3 - Hole by Hole'!N30,"="&amp;$N$3-1))+(COUNTIF('Round 3 - Hole by Hole'!O30,"="&amp;$O$3-1))+(COUNTIF('Round 3 - Hole by Hole'!P30,"="&amp;$P$3-1))+(COUNTIF('Round 3 - Hole by Hole'!Q30,"="&amp;$Q$3-1))+(COUNTIF('Round 3 - Hole by Hole'!R30,"="&amp;$R$3-1))+(COUNTIF('Round 3 - Hole by Hole'!S30,"="&amp;$S$3-1))+(COUNTIF('Round 3 - Hole by Hole'!T30,"="&amp;$T$3-1))</f>
        <v>1</v>
      </c>
      <c r="S33" s="87">
        <f>SUM(COUNTIF('Round 3 - Hole by Hole'!B30,"="&amp;$B$3))+(COUNTIF('Round 3 - Hole by Hole'!C30,"="&amp;$C$3))+(COUNTIF('Round 3 - Hole by Hole'!D30,"="&amp;$D$3))+(COUNTIF('Round 3 - Hole by Hole'!E30,"="&amp;$E$3))+(COUNTIF('Round 3 - Hole by Hole'!F30,"="&amp;$F$3))+(COUNTIF('Round 3 - Hole by Hole'!G30,"="&amp;$G$3))+(COUNTIF('Round 3 - Hole by Hole'!H30,"="&amp;$H$3))+(COUNTIF('Round 3 - Hole by Hole'!I30,"="&amp;$I$3))+(COUNTIF('Round 3 - Hole by Hole'!J30,"="&amp;$J$3))+(COUNTIF('Round 3 - Hole by Hole'!L30,"="&amp;$L$3))+(COUNTIF('Round 3 - Hole by Hole'!M30,"="&amp;$M$3))+(COUNTIF('Round 3 - Hole by Hole'!N30,"="&amp;$N$3))+(COUNTIF('Round 3 - Hole by Hole'!O30,"="&amp;$O$3))+(COUNTIF('Round 3 - Hole by Hole'!P30,"="&amp;$P$3))+(COUNTIF('Round 3 - Hole by Hole'!Q30,"="&amp;$Q$3))+(COUNTIF('Round 3 - Hole by Hole'!R30,"="&amp;$R$3))+(COUNTIF('Round 3 - Hole by Hole'!S30,"="&amp;$S$3))+(COUNTIF('Round 3 - Hole by Hole'!T30,"="&amp;$T$3))</f>
        <v>7</v>
      </c>
      <c r="T33" s="87">
        <f>SUM(COUNTIF('Round 3 - Hole by Hole'!B30,"="&amp;$B$3+1))+(COUNTIF('Round 3 - Hole by Hole'!C30,"="&amp;$C$3+1))+(COUNTIF('Round 3 - Hole by Hole'!D30,"="&amp;$D$3+1))+(COUNTIF('Round 3 - Hole by Hole'!E30,"="&amp;$E$3+1))+(COUNTIF('Round 3 - Hole by Hole'!F30,"="&amp;$F$3+1))+(COUNTIF('Round 3 - Hole by Hole'!G30,"="&amp;$G$3+1))+(COUNTIF('Round 3 - Hole by Hole'!H30,"="&amp;$H$3+1))+(COUNTIF('Round 3 - Hole by Hole'!I30,"="&amp;$I$3+1))+(COUNTIF('Round 3 - Hole by Hole'!J30,"="&amp;$J$3+1))+(COUNTIF('Round 3 - Hole by Hole'!L30,"="&amp;$L$3+1))+(COUNTIF('Round 3 - Hole by Hole'!M30,"="&amp;$M$3+1))+(COUNTIF('Round 3 - Hole by Hole'!N30,"="&amp;$N$3+1))+(COUNTIF('Round 3 - Hole by Hole'!O30,"="&amp;$O$3+1))+(COUNTIF('Round 3 - Hole by Hole'!P30,"="&amp;$P$3+1))+(COUNTIF('Round 3 - Hole by Hole'!Q30,"="&amp;$Q$3+1))+(COUNTIF('Round 3 - Hole by Hole'!R30,"="&amp;$R$3+1))+(COUNTIF('Round 3 - Hole by Hole'!S30,"="&amp;$S$3+1))+(COUNTIF('Round 3 - Hole by Hole'!T30,"="&amp;$T$3+1))</f>
        <v>6</v>
      </c>
      <c r="U33" s="87">
        <f>SUM(COUNTIF('Round 3 - Hole by Hole'!B30,"="&amp;$B$3+2))+(COUNTIF('Round 3 - Hole by Hole'!C30,"="&amp;$C$3+2))+(COUNTIF('Round 3 - Hole by Hole'!D30,"="&amp;$D$3+2))+(COUNTIF('Round 3 - Hole by Hole'!E30,"="&amp;$E$3+2))+(COUNTIF('Round 3 - Hole by Hole'!F30,"="&amp;$F$3+2))+(COUNTIF('Round 3 - Hole by Hole'!G30,"="&amp;$G$3+2))+(COUNTIF('Round 3 - Hole by Hole'!H30,"="&amp;$H$3+2))+(COUNTIF('Round 3 - Hole by Hole'!I30,"="&amp;$I$3+2))+(COUNTIF('Round 3 - Hole by Hole'!J30,"="&amp;$J$3+2))+(COUNTIF('Round 3 - Hole by Hole'!L30,"="&amp;$L$3+2))+(COUNTIF('Round 3 - Hole by Hole'!M30,"="&amp;$M$3+2))+(COUNTIF('Round 3 - Hole by Hole'!N30,"="&amp;$N$3+2))+(COUNTIF('Round 3 - Hole by Hole'!O30,"="&amp;$O$3+2))+(COUNTIF('Round 3 - Hole by Hole'!P30,"="&amp;$P$3+2))+(COUNTIF('Round 3 - Hole by Hole'!Q30,"="&amp;$Q$3+2))+(COUNTIF('Round 3 - Hole by Hole'!R30,"="&amp;$R$3+2))+(COUNTIF('Round 3 - Hole by Hole'!S30,"="&amp;$S$3+2))+(COUNTIF('Round 3 - Hole by Hole'!T30,"="&amp;$T$3+2))</f>
        <v>3</v>
      </c>
      <c r="V33" s="87">
        <f>SUM(COUNTIF('Round 3 - Hole by Hole'!B30,"&gt;"&amp;$B$3+2.1))+(COUNTIF('Round 3 - Hole by Hole'!C30,"&gt;"&amp;$C$3+2.1))+(COUNTIF('Round 3 - Hole by Hole'!D30,"&gt;"&amp;$D$3+2.1))+(COUNTIF('Round 3 - Hole by Hole'!E30,"&gt;"&amp;$E$3+2.1))+(COUNTIF('Round 3 - Hole by Hole'!F30,"&gt;"&amp;$F$3+2.1))+(COUNTIF('Round 3 - Hole by Hole'!G30,"&gt;"&amp;$G$3+2.1))+(COUNTIF('Round 3 - Hole by Hole'!H30,"&gt;"&amp;$H$3+2.1))+(COUNTIF('Round 3 - Hole by Hole'!I30,"&gt;"&amp;$I$3+2.1))+(COUNTIF('Round 3 - Hole by Hole'!J30,"&gt;"&amp;$J$3+2.1))+(COUNTIF('Round 3 - Hole by Hole'!L30,"&gt;"&amp;$L$3+2.1))+(COUNTIF('Round 3 - Hole by Hole'!M30,"&gt;"&amp;$M$3+2.1))+(COUNTIF('Round 3 - Hole by Hole'!N30,"&gt;"&amp;$N$3+2.1))+(COUNTIF('Round 3 - Hole by Hole'!O30,"&gt;"&amp;$O$3+2.1))+(COUNTIF('Round 3 - Hole by Hole'!P30,"&gt;"&amp;$P$3+2.1))+(COUNTIF('Round 3 - Hole by Hole'!Q30,"&gt;"&amp;$Q$3+2.1))+(COUNTIF('Round 3 - Hole by Hole'!R30,"&gt;"&amp;$R$3+2.1))+(COUNTIF('Round 3 - Hole by Hole'!S30,"&gt;"&amp;$S$3+2.1))+(COUNTIF('Round 3 - Hole by Hole'!T30,"&gt;"&amp;$T$3+2.1))</f>
        <v>1</v>
      </c>
      <c r="X33" s="86">
        <f t="shared" si="43"/>
        <v>0</v>
      </c>
      <c r="Y33" s="86">
        <f t="shared" si="39"/>
        <v>4</v>
      </c>
      <c r="Z33" s="86">
        <f t="shared" si="40"/>
        <v>20</v>
      </c>
      <c r="AA33" s="86">
        <f t="shared" si="41"/>
        <v>22</v>
      </c>
      <c r="AB33" s="86">
        <f t="shared" si="42"/>
        <v>6</v>
      </c>
      <c r="AC33" s="86">
        <f t="shared" si="44"/>
        <v>2</v>
      </c>
    </row>
    <row r="34" spans="1:29" ht="15" customHeight="1">
      <c r="B34" s="88"/>
      <c r="X34" s="7"/>
      <c r="Y34" s="7"/>
      <c r="Z34" s="7"/>
      <c r="AA34" s="7"/>
      <c r="AB34" s="7"/>
      <c r="AC34" s="7"/>
    </row>
    <row r="35" spans="1:29">
      <c r="A35" s="89" t="str">
        <f>'Players by Team'!G9</f>
        <v>BYRON NELSON</v>
      </c>
      <c r="B35" s="88"/>
      <c r="C35" s="83">
        <f t="shared" ref="C35:H35" si="45">SUM(C36:C40)</f>
        <v>0</v>
      </c>
      <c r="D35" s="83">
        <f t="shared" si="45"/>
        <v>13</v>
      </c>
      <c r="E35" s="83">
        <f t="shared" si="45"/>
        <v>40</v>
      </c>
      <c r="F35" s="83">
        <f t="shared" si="45"/>
        <v>27</v>
      </c>
      <c r="G35" s="83">
        <f t="shared" si="45"/>
        <v>7</v>
      </c>
      <c r="H35" s="83">
        <f t="shared" si="45"/>
        <v>3</v>
      </c>
      <c r="I35" s="84"/>
      <c r="J35" s="83">
        <f t="shared" ref="J35:O35" si="46">SUM(J36:J40)</f>
        <v>0</v>
      </c>
      <c r="K35" s="83">
        <f t="shared" si="46"/>
        <v>10</v>
      </c>
      <c r="L35" s="83">
        <f t="shared" si="46"/>
        <v>44</v>
      </c>
      <c r="M35" s="83">
        <f t="shared" si="46"/>
        <v>27</v>
      </c>
      <c r="N35" s="83">
        <f t="shared" si="46"/>
        <v>8</v>
      </c>
      <c r="O35" s="83">
        <f t="shared" si="46"/>
        <v>1</v>
      </c>
      <c r="P35" s="84"/>
      <c r="Q35" s="83">
        <f t="shared" ref="Q35:V35" si="47">SUM(Q36:Q40)</f>
        <v>0</v>
      </c>
      <c r="R35" s="83">
        <f t="shared" si="47"/>
        <v>7</v>
      </c>
      <c r="S35" s="83">
        <f t="shared" si="47"/>
        <v>47</v>
      </c>
      <c r="T35" s="83">
        <f t="shared" si="47"/>
        <v>30</v>
      </c>
      <c r="U35" s="83">
        <f t="shared" si="47"/>
        <v>5</v>
      </c>
      <c r="V35" s="83">
        <f t="shared" si="47"/>
        <v>1</v>
      </c>
      <c r="X35" s="83">
        <f t="shared" ref="X35:AC35" si="48">SUM(X36:X40)</f>
        <v>0</v>
      </c>
      <c r="Y35" s="83">
        <f t="shared" si="48"/>
        <v>30</v>
      </c>
      <c r="Z35" s="83">
        <f t="shared" si="48"/>
        <v>131</v>
      </c>
      <c r="AA35" s="83">
        <f t="shared" si="48"/>
        <v>84</v>
      </c>
      <c r="AB35" s="83">
        <f t="shared" si="48"/>
        <v>20</v>
      </c>
      <c r="AC35" s="83">
        <f t="shared" si="48"/>
        <v>5</v>
      </c>
    </row>
    <row r="36" spans="1:29">
      <c r="A36" s="60" t="str">
        <f>'Players by Team'!G10</f>
        <v>MACKENZIE MOORE</v>
      </c>
      <c r="B36" s="90"/>
      <c r="C36" s="86">
        <f>SUM(COUNTIF('Round 1 - Hole by Hole'!B33,"&lt;"&amp;$B$2-1.9))+(COUNTIF('Round 1 - Hole by Hole'!C33,"&lt;"&amp;$C$2-1.9))+(COUNTIF('Round 1 - Hole by Hole'!D33,"&lt;"&amp;$D$2-1.9))+(COUNTIF('Round 1 - Hole by Hole'!E33,"&lt;"&amp;$E$2-1.9))+(COUNTIF('Round 1 - Hole by Hole'!F33,"&lt;"&amp;$F$2-1.9))+(COUNTIF('Round 1 - Hole by Hole'!G33,"&lt;"&amp;$G$2-1.9))+(COUNTIF('Round 1 - Hole by Hole'!H33,"&lt;"&amp;$H$2-1.9))+(COUNTIF('Round 1 - Hole by Hole'!I33,"&lt;"&amp;$I$2-1.9))+(COUNTIF('Round 1 - Hole by Hole'!J33,"&lt;"&amp;$J$2-1.9))+(COUNTIF('Round 1 - Hole by Hole'!L33,"&lt;"&amp;$L$2-1.9))+(COUNTIF('Round 1 - Hole by Hole'!M33,"&lt;"&amp;$M$2-1.9))+(COUNTIF('Round 1 - Hole by Hole'!N33,"&lt;"&amp;$N$2-1.9))+(COUNTIF('Round 1 - Hole by Hole'!O33,"&lt;"&amp;$O$2-1.9))+(COUNTIF('Round 1 - Hole by Hole'!P33,"&lt;"&amp;$P$2-1.9))+(COUNTIF('Round 1 - Hole by Hole'!Q33,"&lt;"&amp;$Q$2-1.9))+(COUNTIF('Round 1 - Hole by Hole'!R33,"&lt;"&amp;$R$2-1.9))+(COUNTIF('Round 1 - Hole by Hole'!S33,"&lt;"&amp;$S$2-1.9))+(COUNTIF('Round 1 - Hole by Hole'!T33,"&lt;"&amp;$T$2-1.9))</f>
        <v>0</v>
      </c>
      <c r="D36" s="87">
        <f>SUM(COUNTIF('Round 1 - Hole by Hole'!B33,"="&amp;$B$2-1))+(COUNTIF('Round 1 - Hole by Hole'!C33,"="&amp;$C$2-1))+(COUNTIF('Round 1 - Hole by Hole'!D33,"="&amp;$D$2-1))+(COUNTIF('Round 1 - Hole by Hole'!E33,"="&amp;$E$2-1))+(COUNTIF('Round 1 - Hole by Hole'!F33,"="&amp;$F$2-1))+(COUNTIF('Round 1 - Hole by Hole'!G33,"="&amp;$G$2-1))+(COUNTIF('Round 1 - Hole by Hole'!H33,"="&amp;$H$2-1))+(COUNTIF('Round 1 - Hole by Hole'!I33,"="&amp;$I$2-1))+(COUNTIF('Round 1 - Hole by Hole'!J33,"="&amp;$J$2-1))+(COUNTIF('Round 1 - Hole by Hole'!L33,"="&amp;$L$2-1))+(COUNTIF('Round 1 - Hole by Hole'!M33,"="&amp;$M$2-1))+(COUNTIF('Round 1 - Hole by Hole'!N33,"="&amp;$N$2-1))+(COUNTIF('Round 1 - Hole by Hole'!O33,"="&amp;$O$2-1))+(COUNTIF('Round 1 - Hole by Hole'!P33,"="&amp;$P$2-1))+(COUNTIF('Round 1 - Hole by Hole'!Q33,"="&amp;$Q$2-1))+(COUNTIF('Round 1 - Hole by Hole'!R33,"="&amp;$R$2-1))+(COUNTIF('Round 1 - Hole by Hole'!S33,"="&amp;$S$2-1))+(COUNTIF('Round 1 - Hole by Hole'!T33,"="&amp;$T$2-1))</f>
        <v>6</v>
      </c>
      <c r="E36" s="87">
        <f>SUM(COUNTIF('Round 1 - Hole by Hole'!B33,"="&amp;$B$2))+(COUNTIF('Round 1 - Hole by Hole'!C33,"="&amp;$C$2))+(COUNTIF('Round 1 - Hole by Hole'!D33,"="&amp;$D$2))+(COUNTIF('Round 1 - Hole by Hole'!E33,"="&amp;$E$2))+(COUNTIF('Round 1 - Hole by Hole'!F33,"="&amp;$F$2))+(COUNTIF('Round 1 - Hole by Hole'!G33,"="&amp;$G$2))+(COUNTIF('Round 1 - Hole by Hole'!H33,"="&amp;$H$2))+(COUNTIF('Round 1 - Hole by Hole'!I33,"="&amp;$I$2))+(COUNTIF('Round 1 - Hole by Hole'!J33,"="&amp;$J$2))+(COUNTIF('Round 1 - Hole by Hole'!L33,"="&amp;$L$2))+(COUNTIF('Round 1 - Hole by Hole'!M33,"="&amp;$M$2))+(COUNTIF('Round 1 - Hole by Hole'!N33,"="&amp;$N$2))+(COUNTIF('Round 1 - Hole by Hole'!O33,"="&amp;$O$2))+(COUNTIF('Round 1 - Hole by Hole'!P33,"="&amp;$P$2))+(COUNTIF('Round 1 - Hole by Hole'!Q33,"="&amp;$Q$2))+(COUNTIF('Round 1 - Hole by Hole'!R33,"="&amp;$R$2))+(COUNTIF('Round 1 - Hole by Hole'!S33,"="&amp;$S$2))+(COUNTIF('Round 1 - Hole by Hole'!T33,"="&amp;$T$2))</f>
        <v>9</v>
      </c>
      <c r="F36" s="87">
        <f>SUM(COUNTIF('Round 1 - Hole by Hole'!B33,"="&amp;$B$2+1))+(COUNTIF('Round 1 - Hole by Hole'!C33,"="&amp;$C$2+1))+(COUNTIF('Round 1 - Hole by Hole'!D33,"="&amp;$D$2+1))+(COUNTIF('Round 1 - Hole by Hole'!E33,"="&amp;$E$2+1))+(COUNTIF('Round 1 - Hole by Hole'!F33,"="&amp;$F$2+1))+(COUNTIF('Round 1 - Hole by Hole'!G33,"="&amp;$G$2+1))+(COUNTIF('Round 1 - Hole by Hole'!H33,"="&amp;$H$2+1))+(COUNTIF('Round 1 - Hole by Hole'!I33,"="&amp;$I$2+1))+(COUNTIF('Round 1 - Hole by Hole'!J33,"="&amp;$J$2+1))+(COUNTIF('Round 1 - Hole by Hole'!L33,"="&amp;$L$2+1))+(COUNTIF('Round 1 - Hole by Hole'!M33,"="&amp;$M$2+1))+(COUNTIF('Round 1 - Hole by Hole'!N33,"="&amp;$N$2+1))+(COUNTIF('Round 1 - Hole by Hole'!O33,"="&amp;$O$2+1))+(COUNTIF('Round 1 - Hole by Hole'!P33,"="&amp;$P$2+1))+(COUNTIF('Round 1 - Hole by Hole'!Q33,"="&amp;$Q$2+1))+(COUNTIF('Round 1 - Hole by Hole'!R33,"="&amp;$R$2+1))+(COUNTIF('Round 1 - Hole by Hole'!S33,"="&amp;$S$2+1))+(COUNTIF('Round 1 - Hole by Hole'!T33,"="&amp;$T$2+1))</f>
        <v>2</v>
      </c>
      <c r="G36" s="87">
        <f>SUM(COUNTIF('Round 1 - Hole by Hole'!B33,"="&amp;$B$2+2))+(COUNTIF('Round 1 - Hole by Hole'!C33,"="&amp;$C$2+2))+(COUNTIF('Round 1 - Hole by Hole'!D33,"="&amp;$D$2+2))+(COUNTIF('Round 1 - Hole by Hole'!E33,"="&amp;$E$2+2))+(COUNTIF('Round 1 - Hole by Hole'!F33,"="&amp;$F$2+2))+(COUNTIF('Round 1 - Hole by Hole'!G33,"="&amp;$G$2+2))+(COUNTIF('Round 1 - Hole by Hole'!H33,"="&amp;$H$2+2))+(COUNTIF('Round 1 - Hole by Hole'!I33,"="&amp;$I$2+2))+(COUNTIF('Round 1 - Hole by Hole'!J33,"="&amp;$J$2+2))+(COUNTIF('Round 1 - Hole by Hole'!L33,"="&amp;$L$2+2))+(COUNTIF('Round 1 - Hole by Hole'!M33,"="&amp;$M$2+2))+(COUNTIF('Round 1 - Hole by Hole'!N33,"="&amp;$N$2+2))+(COUNTIF('Round 1 - Hole by Hole'!O33,"="&amp;$O$2+2))+(COUNTIF('Round 1 - Hole by Hole'!P33,"="&amp;$P$2+2))+(COUNTIF('Round 1 - Hole by Hole'!Q33,"="&amp;$Q$2+2))+(COUNTIF('Round 1 - Hole by Hole'!R33,"="&amp;$R$2+2))+(COUNTIF('Round 1 - Hole by Hole'!S33,"="&amp;$S$2+2))+(COUNTIF('Round 1 - Hole by Hole'!T33,"="&amp;$T$2+2))</f>
        <v>1</v>
      </c>
      <c r="H36" s="87">
        <f>SUM(COUNTIF('Round 1 - Hole by Hole'!B33,"&gt;"&amp;$B$2+2.1))+(COUNTIF('Round 1 - Hole by Hole'!C33,"&gt;"&amp;$C$2+2.1))+(COUNTIF('Round 1 - Hole by Hole'!D33,"&gt;"&amp;$D$2+2.1))+(COUNTIF('Round 1 - Hole by Hole'!E33,"&gt;"&amp;$E$2+2.1))+(COUNTIF('Round 1 - Hole by Hole'!F33,"&gt;"&amp;$F$2+2.1))+(COUNTIF('Round 1 - Hole by Hole'!G33,"&gt;"&amp;$G$2+2.1))+(COUNTIF('Round 1 - Hole by Hole'!H33,"&gt;"&amp;$H$2+2.1))+(COUNTIF('Round 1 - Hole by Hole'!I33,"&gt;"&amp;$I$2+2.1))+(COUNTIF('Round 1 - Hole by Hole'!J33,"&gt;"&amp;$J$2+2.1))+(COUNTIF('Round 1 - Hole by Hole'!L33,"&gt;"&amp;$L$2+2.1))+(COUNTIF('Round 1 - Hole by Hole'!M33,"&gt;"&amp;$M$2+2.1))+(COUNTIF('Round 1 - Hole by Hole'!N33,"&gt;"&amp;$N$2+2.1))+(COUNTIF('Round 1 - Hole by Hole'!O33,"&gt;"&amp;$O$2+2.1))+(COUNTIF('Round 1 - Hole by Hole'!P33,"&gt;"&amp;$P$2+2.1))+(COUNTIF('Round 1 - Hole by Hole'!Q33,"&gt;"&amp;$Q$2+2.1))+(COUNTIF('Round 1 - Hole by Hole'!R33,"&gt;"&amp;$R$2+2.1))+(COUNTIF('Round 1 - Hole by Hole'!S33,"&gt;"&amp;$S$2+2.1))+(COUNTIF('Round 1 - Hole by Hole'!T33,"&gt;"&amp;$T$2+2.1))</f>
        <v>0</v>
      </c>
      <c r="J36" s="86">
        <f>SUM(COUNTIF('Round 2 - Hole by Hole'!B33,"&lt;"&amp;$B$2-1.9))+(COUNTIF('Round 2 - Hole by Hole'!C33,"&lt;"&amp;$C$2-1.9))+(COUNTIF('Round 2 - Hole by Hole'!D33,"&lt;"&amp;$D$2-1.9))+(COUNTIF('Round 2 - Hole by Hole'!E33,"&lt;"&amp;$E$2-1.9))+(COUNTIF('Round 2 - Hole by Hole'!F33,"&lt;"&amp;$F$2-1.9))+(COUNTIF('Round 2 - Hole by Hole'!G33,"&lt;"&amp;$G$2-1.9))+(COUNTIF('Round 2 - Hole by Hole'!H33,"&lt;"&amp;$H$2-1.9))+(COUNTIF('Round 2 - Hole by Hole'!I33,"&lt;"&amp;$I$2-1.9))+(COUNTIF('Round 2 - Hole by Hole'!J33,"&lt;"&amp;$J$2-1.9))+(COUNTIF('Round 2 - Hole by Hole'!L33,"&lt;"&amp;$L$2-1.9))+(COUNTIF('Round 2 - Hole by Hole'!M33,"&lt;"&amp;$M$2-1.9))+(COUNTIF('Round 2 - Hole by Hole'!N33,"&lt;"&amp;$N$2-1.9))+(COUNTIF('Round 2 - Hole by Hole'!O33,"&lt;"&amp;$O$2-1.9))+(COUNTIF('Round 2 - Hole by Hole'!P33,"&lt;"&amp;$P$2-1.9))+(COUNTIF('Round 2 - Hole by Hole'!Q33,"&lt;"&amp;$Q$2-1.9))+(COUNTIF('Round 2 - Hole by Hole'!R33,"&lt;"&amp;$R$2-1.9))+(COUNTIF('Round 2 - Hole by Hole'!S33,"&lt;"&amp;$S$2-1.9))+(COUNTIF('Round 2 - Hole by Hole'!T33,"&lt;"&amp;$T$2-1.9))</f>
        <v>0</v>
      </c>
      <c r="K36" s="87">
        <f>SUM(COUNTIF('Round 2 - Hole by Hole'!B33,"="&amp;$B$2-1))+(COUNTIF('Round 2 - Hole by Hole'!C33,"="&amp;$C$2-1))+(COUNTIF('Round 2 - Hole by Hole'!D33,"="&amp;$D$2-1))+(COUNTIF('Round 2 - Hole by Hole'!E33,"="&amp;$E$2-1))+(COUNTIF('Round 2 - Hole by Hole'!F33,"="&amp;$F$2-1))+(COUNTIF('Round 2 - Hole by Hole'!G33,"="&amp;$G$2-1))+(COUNTIF('Round 2 - Hole by Hole'!H33,"="&amp;$H$2-1))+(COUNTIF('Round 2 - Hole by Hole'!I33,"="&amp;$I$2-1))+(COUNTIF('Round 2 - Hole by Hole'!J33,"="&amp;$J$2-1))+(COUNTIF('Round 2 - Hole by Hole'!L33,"="&amp;$L$2-1))+(COUNTIF('Round 2 - Hole by Hole'!M33,"="&amp;$M$2-1))+(COUNTIF('Round 2 - Hole by Hole'!N33,"="&amp;$N$2-1))+(COUNTIF('Round 2 - Hole by Hole'!O33,"="&amp;$O$2-1))+(COUNTIF('Round 2 - Hole by Hole'!P33,"="&amp;$P$2-1))+(COUNTIF('Round 2 - Hole by Hole'!Q33,"="&amp;$Q$2-1))+(COUNTIF('Round 2 - Hole by Hole'!R33,"="&amp;$R$2-1))+(COUNTIF('Round 2 - Hole by Hole'!S33,"="&amp;$S$2-1))+(COUNTIF('Round 2 - Hole by Hole'!T33,"="&amp;$T$2-1))</f>
        <v>3</v>
      </c>
      <c r="L36" s="87">
        <f>SUM(COUNTIF('Round 2 - Hole by Hole'!B33,"="&amp;$B$2))+(COUNTIF('Round 2 - Hole by Hole'!C33,"="&amp;$C$2))+(COUNTIF('Round 2 - Hole by Hole'!D33,"="&amp;$D$2))+(COUNTIF('Round 2 - Hole by Hole'!E33,"="&amp;$E$2))+(COUNTIF('Round 2 - Hole by Hole'!F33,"="&amp;$F$2))+(COUNTIF('Round 2 - Hole by Hole'!G33,"="&amp;$G$2))+(COUNTIF('Round 2 - Hole by Hole'!H33,"="&amp;$H$2))+(COUNTIF('Round 2 - Hole by Hole'!I33,"="&amp;$I$2))+(COUNTIF('Round 2 - Hole by Hole'!J33,"="&amp;$J$2))+(COUNTIF('Round 2 - Hole by Hole'!L33,"="&amp;$L$2))+(COUNTIF('Round 2 - Hole by Hole'!M33,"="&amp;$M$2))+(COUNTIF('Round 2 - Hole by Hole'!N33,"="&amp;$N$2))+(COUNTIF('Round 2 - Hole by Hole'!O33,"="&amp;$O$2))+(COUNTIF('Round 2 - Hole by Hole'!P33,"="&amp;$P$2))+(COUNTIF('Round 2 - Hole by Hole'!Q33,"="&amp;$Q$2))+(COUNTIF('Round 2 - Hole by Hole'!R33,"="&amp;$R$2))+(COUNTIF('Round 2 - Hole by Hole'!S33,"="&amp;$S$2))+(COUNTIF('Round 2 - Hole by Hole'!T33,"="&amp;$T$2))</f>
        <v>11</v>
      </c>
      <c r="M36" s="87">
        <f>SUM(COUNTIF('Round 2 - Hole by Hole'!B33,"="&amp;$B$2+1))+(COUNTIF('Round 2 - Hole by Hole'!C33,"="&amp;$C$2+1))+(COUNTIF('Round 2 - Hole by Hole'!D33,"="&amp;$D$2+1))+(COUNTIF('Round 2 - Hole by Hole'!E33,"="&amp;$E$2+1))+(COUNTIF('Round 2 - Hole by Hole'!F33,"="&amp;$F$2+1))+(COUNTIF('Round 2 - Hole by Hole'!G33,"="&amp;$G$2+1))+(COUNTIF('Round 2 - Hole by Hole'!H33,"="&amp;$H$2+1))+(COUNTIF('Round 2 - Hole by Hole'!I33,"="&amp;$I$2+1))+(COUNTIF('Round 2 - Hole by Hole'!J33,"="&amp;$J$2+1))+(COUNTIF('Round 2 - Hole by Hole'!L33,"="&amp;$L$2+1))+(COUNTIF('Round 2 - Hole by Hole'!M33,"="&amp;$M$2+1))+(COUNTIF('Round 2 - Hole by Hole'!N33,"="&amp;$N$2+1))+(COUNTIF('Round 2 - Hole by Hole'!O33,"="&amp;$O$2+1))+(COUNTIF('Round 2 - Hole by Hole'!P33,"="&amp;$P$2+1))+(COUNTIF('Round 2 - Hole by Hole'!Q33,"="&amp;$Q$2+1))+(COUNTIF('Round 2 - Hole by Hole'!R33,"="&amp;$R$2+1))+(COUNTIF('Round 2 - Hole by Hole'!S33,"="&amp;$S$2+1))+(COUNTIF('Round 2 - Hole by Hole'!T33,"="&amp;$T$2+1))</f>
        <v>2</v>
      </c>
      <c r="N36" s="87">
        <f>SUM(COUNTIF('Round 2 - Hole by Hole'!B33,"="&amp;$B$2+2))+(COUNTIF('Round 2 - Hole by Hole'!C33,"="&amp;$C$2+2))+(COUNTIF('Round 2 - Hole by Hole'!D33,"="&amp;$D$2+2))+(COUNTIF('Round 2 - Hole by Hole'!E33,"="&amp;$E$2+2))+(COUNTIF('Round 2 - Hole by Hole'!F33,"="&amp;$F$2+2))+(COUNTIF('Round 2 - Hole by Hole'!G33,"="&amp;$G$2+2))+(COUNTIF('Round 2 - Hole by Hole'!H33,"="&amp;$H$2+2))+(COUNTIF('Round 2 - Hole by Hole'!I33,"="&amp;$I$2+2))+(COUNTIF('Round 2 - Hole by Hole'!J33,"="&amp;$J$2+2))+(COUNTIF('Round 2 - Hole by Hole'!L33,"="&amp;$L$2+2))+(COUNTIF('Round 2 - Hole by Hole'!M33,"="&amp;$M$2+2))+(COUNTIF('Round 2 - Hole by Hole'!N33,"="&amp;$N$2+2))+(COUNTIF('Round 2 - Hole by Hole'!O33,"="&amp;$O$2+2))+(COUNTIF('Round 2 - Hole by Hole'!P33,"="&amp;$P$2+2))+(COUNTIF('Round 2 - Hole by Hole'!Q33,"="&amp;$Q$2+2))+(COUNTIF('Round 2 - Hole by Hole'!R33,"="&amp;$R$2+2))+(COUNTIF('Round 2 - Hole by Hole'!S33,"="&amp;$S$2+2))+(COUNTIF('Round 2 - Hole by Hole'!T33,"="&amp;$T$2+2))</f>
        <v>1</v>
      </c>
      <c r="O36" s="87">
        <f>SUM(COUNTIF('Round 2 - Hole by Hole'!B33,"&gt;"&amp;$B$2+2.1))+(COUNTIF('Round 2 - Hole by Hole'!C33,"&gt;"&amp;$C$2+2.1))+(COUNTIF('Round 2 - Hole by Hole'!D33,"&gt;"&amp;$D$2+2.1))+(COUNTIF('Round 2 - Hole by Hole'!E33,"&gt;"&amp;$E$2+2.1))+(COUNTIF('Round 2 - Hole by Hole'!F33,"&gt;"&amp;$F$2+2.1))+(COUNTIF('Round 2 - Hole by Hole'!G33,"&gt;"&amp;$G$2+2.1))+(COUNTIF('Round 2 - Hole by Hole'!H33,"&gt;"&amp;$H$2+2.1))+(COUNTIF('Round 2 - Hole by Hole'!I33,"&gt;"&amp;$I$2+2.1))+(COUNTIF('Round 2 - Hole by Hole'!J33,"&gt;"&amp;$J$2+2.1))+(COUNTIF('Round 2 - Hole by Hole'!L33,"&gt;"&amp;$L$2+2.1))+(COUNTIF('Round 2 - Hole by Hole'!M33,"&gt;"&amp;$M$2+2.1))+(COUNTIF('Round 2 - Hole by Hole'!N33,"&gt;"&amp;$N$2+2.1))+(COUNTIF('Round 2 - Hole by Hole'!O33,"&gt;"&amp;$O$2+2.1))+(COUNTIF('Round 2 - Hole by Hole'!P33,"&gt;"&amp;$P$2+2.1))+(COUNTIF('Round 2 - Hole by Hole'!Q33,"&gt;"&amp;$Q$2+2.1))+(COUNTIF('Round 2 - Hole by Hole'!R33,"&gt;"&amp;$R$2+2.1))+(COUNTIF('Round 2 - Hole by Hole'!S33,"&gt;"&amp;$S$2+2.1))+(COUNTIF('Round 2 - Hole by Hole'!T33,"&gt;"&amp;$T$2+2.1))</f>
        <v>1</v>
      </c>
      <c r="Q36" s="86">
        <f>SUM(COUNTIF('Round 3 - Hole by Hole'!B33,"&lt;"&amp;$B$3-1.9))+(COUNTIF('Round 3 - Hole by Hole'!C33,"&lt;"&amp;$C$3-1.9))+(COUNTIF('Round 3 - Hole by Hole'!D33,"&lt;"&amp;$D$3-1.9))+(COUNTIF('Round 3 - Hole by Hole'!E33,"&lt;"&amp;$E$3-1.9))+(COUNTIF('Round 3 - Hole by Hole'!F33,"&lt;"&amp;$F$3-1.9))+(COUNTIF('Round 3 - Hole by Hole'!G33,"&lt;"&amp;$G$3-1.9))+(COUNTIF('Round 3 - Hole by Hole'!H33,"&lt;"&amp;$H$3-1.9))+(COUNTIF('Round 3 - Hole by Hole'!I33,"&lt;"&amp;$I$3-1.9))+(COUNTIF('Round 3 - Hole by Hole'!J33,"&lt;"&amp;$J$3-1.9))+(COUNTIF('Round 3 - Hole by Hole'!L33,"&lt;"&amp;$L$3-1.9))+(COUNTIF('Round 3 - Hole by Hole'!M33,"&lt;"&amp;$M$3-1.9))+(COUNTIF('Round 3 - Hole by Hole'!N33,"&lt;"&amp;$N$3-1.9))+(COUNTIF('Round 3 - Hole by Hole'!O33,"&lt;"&amp;$O$3-1.9))+(COUNTIF('Round 3 - Hole by Hole'!P33,"&lt;"&amp;$P$3-1.9))+(COUNTIF('Round 3 - Hole by Hole'!Q33,"&lt;"&amp;$Q$3-1.9))+(COUNTIF('Round 3 - Hole by Hole'!R33,"&lt;"&amp;$R$3-1.9))+(COUNTIF('Round 3 - Hole by Hole'!S33,"&lt;"&amp;$S$3-1.9))+(COUNTIF('Round 3 - Hole by Hole'!T33,"&lt;"&amp;$T$3-1.9))</f>
        <v>0</v>
      </c>
      <c r="R36" s="87">
        <f>SUM(COUNTIF('Round 3 - Hole by Hole'!B33,"="&amp;$B$3-1))+(COUNTIF('Round 3 - Hole by Hole'!C33,"="&amp;$C$3-1))+(COUNTIF('Round 3 - Hole by Hole'!D33,"="&amp;$D$3-1))+(COUNTIF('Round 3 - Hole by Hole'!E33,"="&amp;$E$3-1))+(COUNTIF('Round 3 - Hole by Hole'!F33,"="&amp;$F$3-1))+(COUNTIF('Round 3 - Hole by Hole'!G33,"="&amp;$G$3-1))+(COUNTIF('Round 3 - Hole by Hole'!H33,"="&amp;$H$3-1))+(COUNTIF('Round 3 - Hole by Hole'!I33,"="&amp;$I$3-1))+(COUNTIF('Round 3 - Hole by Hole'!J33,"="&amp;$J$3-1))+(COUNTIF('Round 3 - Hole by Hole'!L33,"="&amp;$L$3-1))+(COUNTIF('Round 3 - Hole by Hole'!M33,"="&amp;$M$3-1))+(COUNTIF('Round 3 - Hole by Hole'!N33,"="&amp;$N$3-1))+(COUNTIF('Round 3 - Hole by Hole'!O33,"="&amp;$O$3-1))+(COUNTIF('Round 3 - Hole by Hole'!P33,"="&amp;$P$3-1))+(COUNTIF('Round 3 - Hole by Hole'!Q33,"="&amp;$Q$3-1))+(COUNTIF('Round 3 - Hole by Hole'!R33,"="&amp;$R$3-1))+(COUNTIF('Round 3 - Hole by Hole'!S33,"="&amp;$S$3-1))+(COUNTIF('Round 3 - Hole by Hole'!T33,"="&amp;$T$3-1))</f>
        <v>4</v>
      </c>
      <c r="S36" s="87">
        <f>SUM(COUNTIF('Round 3 - Hole by Hole'!B33,"="&amp;$B$3))+(COUNTIF('Round 3 - Hole by Hole'!C33,"="&amp;$C$3))+(COUNTIF('Round 3 - Hole by Hole'!D33,"="&amp;$D$3))+(COUNTIF('Round 3 - Hole by Hole'!E33,"="&amp;$E$3))+(COUNTIF('Round 3 - Hole by Hole'!F33,"="&amp;$F$3))+(COUNTIF('Round 3 - Hole by Hole'!G33,"="&amp;$G$3))+(COUNTIF('Round 3 - Hole by Hole'!H33,"="&amp;$H$3))+(COUNTIF('Round 3 - Hole by Hole'!I33,"="&amp;$I$3))+(COUNTIF('Round 3 - Hole by Hole'!J33,"="&amp;$J$3))+(COUNTIF('Round 3 - Hole by Hole'!L33,"="&amp;$L$3))+(COUNTIF('Round 3 - Hole by Hole'!M33,"="&amp;$M$3))+(COUNTIF('Round 3 - Hole by Hole'!N33,"="&amp;$N$3))+(COUNTIF('Round 3 - Hole by Hole'!O33,"="&amp;$O$3))+(COUNTIF('Round 3 - Hole by Hole'!P33,"="&amp;$P$3))+(COUNTIF('Round 3 - Hole by Hole'!Q33,"="&amp;$Q$3))+(COUNTIF('Round 3 - Hole by Hole'!R33,"="&amp;$R$3))+(COUNTIF('Round 3 - Hole by Hole'!S33,"="&amp;$S$3))+(COUNTIF('Round 3 - Hole by Hole'!T33,"="&amp;$T$3))</f>
        <v>10</v>
      </c>
      <c r="T36" s="87">
        <f>SUM(COUNTIF('Round 3 - Hole by Hole'!B33,"="&amp;$B$3+1))+(COUNTIF('Round 3 - Hole by Hole'!C33,"="&amp;$C$3+1))+(COUNTIF('Round 3 - Hole by Hole'!D33,"="&amp;$D$3+1))+(COUNTIF('Round 3 - Hole by Hole'!E33,"="&amp;$E$3+1))+(COUNTIF('Round 3 - Hole by Hole'!F33,"="&amp;$F$3+1))+(COUNTIF('Round 3 - Hole by Hole'!G33,"="&amp;$G$3+1))+(COUNTIF('Round 3 - Hole by Hole'!H33,"="&amp;$H$3+1))+(COUNTIF('Round 3 - Hole by Hole'!I33,"="&amp;$I$3+1))+(COUNTIF('Round 3 - Hole by Hole'!J33,"="&amp;$J$3+1))+(COUNTIF('Round 3 - Hole by Hole'!L33,"="&amp;$L$3+1))+(COUNTIF('Round 3 - Hole by Hole'!M33,"="&amp;$M$3+1))+(COUNTIF('Round 3 - Hole by Hole'!N33,"="&amp;$N$3+1))+(COUNTIF('Round 3 - Hole by Hole'!O33,"="&amp;$O$3+1))+(COUNTIF('Round 3 - Hole by Hole'!P33,"="&amp;$P$3+1))+(COUNTIF('Round 3 - Hole by Hole'!Q33,"="&amp;$Q$3+1))+(COUNTIF('Round 3 - Hole by Hole'!R33,"="&amp;$R$3+1))+(COUNTIF('Round 3 - Hole by Hole'!S33,"="&amp;$S$3+1))+(COUNTIF('Round 3 - Hole by Hole'!T33,"="&amp;$T$3+1))</f>
        <v>4</v>
      </c>
      <c r="U36" s="87">
        <f>SUM(COUNTIF('Round 3 - Hole by Hole'!B33,"="&amp;$B$3+2))+(COUNTIF('Round 3 - Hole by Hole'!C33,"="&amp;$C$3+2))+(COUNTIF('Round 3 - Hole by Hole'!D33,"="&amp;$D$3+2))+(COUNTIF('Round 3 - Hole by Hole'!E33,"="&amp;$E$3+2))+(COUNTIF('Round 3 - Hole by Hole'!F33,"="&amp;$F$3+2))+(COUNTIF('Round 3 - Hole by Hole'!G33,"="&amp;$G$3+2))+(COUNTIF('Round 3 - Hole by Hole'!H33,"="&amp;$H$3+2))+(COUNTIF('Round 3 - Hole by Hole'!I33,"="&amp;$I$3+2))+(COUNTIF('Round 3 - Hole by Hole'!J33,"="&amp;$J$3+2))+(COUNTIF('Round 3 - Hole by Hole'!L33,"="&amp;$L$3+2))+(COUNTIF('Round 3 - Hole by Hole'!M33,"="&amp;$M$3+2))+(COUNTIF('Round 3 - Hole by Hole'!N33,"="&amp;$N$3+2))+(COUNTIF('Round 3 - Hole by Hole'!O33,"="&amp;$O$3+2))+(COUNTIF('Round 3 - Hole by Hole'!P33,"="&amp;$P$3+2))+(COUNTIF('Round 3 - Hole by Hole'!Q33,"="&amp;$Q$3+2))+(COUNTIF('Round 3 - Hole by Hole'!R33,"="&amp;$R$3+2))+(COUNTIF('Round 3 - Hole by Hole'!S33,"="&amp;$S$3+2))+(COUNTIF('Round 3 - Hole by Hole'!T33,"="&amp;$T$3+2))</f>
        <v>0</v>
      </c>
      <c r="V36" s="87">
        <f>SUM(COUNTIF('Round 3 - Hole by Hole'!B33,"&gt;"&amp;$B$3+2.1))+(COUNTIF('Round 3 - Hole by Hole'!C33,"&gt;"&amp;$C$3+2.1))+(COUNTIF('Round 3 - Hole by Hole'!D33,"&gt;"&amp;$D$3+2.1))+(COUNTIF('Round 3 - Hole by Hole'!E33,"&gt;"&amp;$E$3+2.1))+(COUNTIF('Round 3 - Hole by Hole'!F33,"&gt;"&amp;$F$3+2.1))+(COUNTIF('Round 3 - Hole by Hole'!G33,"&gt;"&amp;$G$3+2.1))+(COUNTIF('Round 3 - Hole by Hole'!H33,"&gt;"&amp;$H$3+2.1))+(COUNTIF('Round 3 - Hole by Hole'!I33,"&gt;"&amp;$I$3+2.1))+(COUNTIF('Round 3 - Hole by Hole'!J33,"&gt;"&amp;$J$3+2.1))+(COUNTIF('Round 3 - Hole by Hole'!L33,"&gt;"&amp;$L$3+2.1))+(COUNTIF('Round 3 - Hole by Hole'!M33,"&gt;"&amp;$M$3+2.1))+(COUNTIF('Round 3 - Hole by Hole'!N33,"&gt;"&amp;$N$3+2.1))+(COUNTIF('Round 3 - Hole by Hole'!O33,"&gt;"&amp;$O$3+2.1))+(COUNTIF('Round 3 - Hole by Hole'!P33,"&gt;"&amp;$P$3+2.1))+(COUNTIF('Round 3 - Hole by Hole'!Q33,"&gt;"&amp;$Q$3+2.1))+(COUNTIF('Round 3 - Hole by Hole'!R33,"&gt;"&amp;$R$3+2.1))+(COUNTIF('Round 3 - Hole by Hole'!S33,"&gt;"&amp;$S$3+2.1))+(COUNTIF('Round 3 - Hole by Hole'!T33,"&gt;"&amp;$T$3+2.1))</f>
        <v>0</v>
      </c>
      <c r="X36" s="86">
        <f>SUM(C36,J36,Q36)</f>
        <v>0</v>
      </c>
      <c r="Y36" s="86">
        <f t="shared" ref="Y36:Y40" si="49">SUM(D36,K36,R36)</f>
        <v>13</v>
      </c>
      <c r="Z36" s="86">
        <f t="shared" ref="Z36:Z40" si="50">SUM(E36,L36,S36)</f>
        <v>30</v>
      </c>
      <c r="AA36" s="86">
        <f t="shared" ref="AA36:AA40" si="51">SUM(F36,M36,T36)</f>
        <v>8</v>
      </c>
      <c r="AB36" s="86">
        <f t="shared" ref="AB36:AB40" si="52">SUM(G36,N36,U36)</f>
        <v>2</v>
      </c>
      <c r="AC36" s="86">
        <f>SUM(H36,O36,V36)</f>
        <v>1</v>
      </c>
    </row>
    <row r="37" spans="1:29">
      <c r="A37" s="60" t="str">
        <f>'Players by Team'!G11</f>
        <v>HUNTER GILLIS</v>
      </c>
      <c r="B37" s="90"/>
      <c r="C37" s="110">
        <f>SUM(COUNTIF('Round 1 - Hole by Hole'!B34,"&lt;"&amp;$B$2-1.9))+(COUNTIF('Round 1 - Hole by Hole'!C34,"&lt;"&amp;$C$2-1.9))+(COUNTIF('Round 1 - Hole by Hole'!D34,"&lt;"&amp;$D$2-1.9))+(COUNTIF('Round 1 - Hole by Hole'!E34,"&lt;"&amp;$E$2-1.9))+(COUNTIF('Round 1 - Hole by Hole'!F34,"&lt;"&amp;$F$2-1.9))+(COUNTIF('Round 1 - Hole by Hole'!G34,"&lt;"&amp;$G$2-1.9))+(COUNTIF('Round 1 - Hole by Hole'!H34,"&lt;"&amp;$H$2-1.9))+(COUNTIF('Round 1 - Hole by Hole'!I34,"&lt;"&amp;$I$2-1.9))+(COUNTIF('Round 1 - Hole by Hole'!J34,"&lt;"&amp;$J$2-1.9))+(COUNTIF('Round 1 - Hole by Hole'!L34,"&lt;"&amp;$L$2-1.9))+(COUNTIF('Round 1 - Hole by Hole'!M34,"&lt;"&amp;$M$2-1.9))+(COUNTIF('Round 1 - Hole by Hole'!N34,"&lt;"&amp;$N$2-1.9))+(COUNTIF('Round 1 - Hole by Hole'!O34,"&lt;"&amp;$O$2-1.9))+(COUNTIF('Round 1 - Hole by Hole'!P34,"&lt;"&amp;$P$2-1.9))+(COUNTIF('Round 1 - Hole by Hole'!Q34,"&lt;"&amp;$Q$2-1.9))+(COUNTIF('Round 1 - Hole by Hole'!R34,"&lt;"&amp;$R$2-1.9))+(COUNTIF('Round 1 - Hole by Hole'!S34,"&lt;"&amp;$S$2-1.9))+(COUNTIF('Round 1 - Hole by Hole'!T34,"&lt;"&amp;$T$2-1.9))</f>
        <v>0</v>
      </c>
      <c r="D37" s="110">
        <f>SUM(COUNTIF('Round 1 - Hole by Hole'!B34,"="&amp;$B$2-1))+(COUNTIF('Round 1 - Hole by Hole'!C34,"="&amp;$C$2-1))+(COUNTIF('Round 1 - Hole by Hole'!D34,"="&amp;$D$2-1))+(COUNTIF('Round 1 - Hole by Hole'!E34,"="&amp;$E$2-1))+(COUNTIF('Round 1 - Hole by Hole'!F34,"="&amp;$F$2-1))+(COUNTIF('Round 1 - Hole by Hole'!G34,"="&amp;$G$2-1))+(COUNTIF('Round 1 - Hole by Hole'!H34,"="&amp;$H$2-1))+(COUNTIF('Round 1 - Hole by Hole'!I34,"="&amp;$I$2-1))+(COUNTIF('Round 1 - Hole by Hole'!J34,"="&amp;$J$2-1))+(COUNTIF('Round 1 - Hole by Hole'!L34,"="&amp;$L$2-1))+(COUNTIF('Round 1 - Hole by Hole'!M34,"="&amp;$M$2-1))+(COUNTIF('Round 1 - Hole by Hole'!N34,"="&amp;$N$2-1))+(COUNTIF('Round 1 - Hole by Hole'!O34,"="&amp;$O$2-1))+(COUNTIF('Round 1 - Hole by Hole'!P34,"="&amp;$P$2-1))+(COUNTIF('Round 1 - Hole by Hole'!Q34,"="&amp;$Q$2-1))+(COUNTIF('Round 1 - Hole by Hole'!R34,"="&amp;$R$2-1))+(COUNTIF('Round 1 - Hole by Hole'!S34,"="&amp;$S$2-1))+(COUNTIF('Round 1 - Hole by Hole'!T34,"="&amp;$T$2-1))</f>
        <v>1</v>
      </c>
      <c r="E37" s="110">
        <f>SUM(COUNTIF('Round 1 - Hole by Hole'!B34,"="&amp;$B$2))+(COUNTIF('Round 1 - Hole by Hole'!C34,"="&amp;$C$2))+(COUNTIF('Round 1 - Hole by Hole'!D34,"="&amp;$D$2))+(COUNTIF('Round 1 - Hole by Hole'!E34,"="&amp;$E$2))+(COUNTIF('Round 1 - Hole by Hole'!F34,"="&amp;$F$2))+(COUNTIF('Round 1 - Hole by Hole'!G34,"="&amp;$G$2))+(COUNTIF('Round 1 - Hole by Hole'!H34,"="&amp;$H$2))+(COUNTIF('Round 1 - Hole by Hole'!I34,"="&amp;$I$2))+(COUNTIF('Round 1 - Hole by Hole'!J34,"="&amp;$J$2))+(COUNTIF('Round 1 - Hole by Hole'!L34,"="&amp;$L$2))+(COUNTIF('Round 1 - Hole by Hole'!M34,"="&amp;$M$2))+(COUNTIF('Round 1 - Hole by Hole'!N34,"="&amp;$N$2))+(COUNTIF('Round 1 - Hole by Hole'!O34,"="&amp;$O$2))+(COUNTIF('Round 1 - Hole by Hole'!P34,"="&amp;$P$2))+(COUNTIF('Round 1 - Hole by Hole'!Q34,"="&amp;$Q$2))+(COUNTIF('Round 1 - Hole by Hole'!R34,"="&amp;$R$2))+(COUNTIF('Round 1 - Hole by Hole'!S34,"="&amp;$S$2))+(COUNTIF('Round 1 - Hole by Hole'!T34,"="&amp;$T$2))</f>
        <v>12</v>
      </c>
      <c r="F37" s="110">
        <f>SUM(COUNTIF('Round 1 - Hole by Hole'!B34,"="&amp;$B$2+1))+(COUNTIF('Round 1 - Hole by Hole'!C34,"="&amp;$C$2+1))+(COUNTIF('Round 1 - Hole by Hole'!D34,"="&amp;$D$2+1))+(COUNTIF('Round 1 - Hole by Hole'!E34,"="&amp;$E$2+1))+(COUNTIF('Round 1 - Hole by Hole'!F34,"="&amp;$F$2+1))+(COUNTIF('Round 1 - Hole by Hole'!G34,"="&amp;$G$2+1))+(COUNTIF('Round 1 - Hole by Hole'!H34,"="&amp;$H$2+1))+(COUNTIF('Round 1 - Hole by Hole'!I34,"="&amp;$I$2+1))+(COUNTIF('Round 1 - Hole by Hole'!J34,"="&amp;$J$2+1))+(COUNTIF('Round 1 - Hole by Hole'!L34,"="&amp;$L$2+1))+(COUNTIF('Round 1 - Hole by Hole'!M34,"="&amp;$M$2+1))+(COUNTIF('Round 1 - Hole by Hole'!N34,"="&amp;$N$2+1))+(COUNTIF('Round 1 - Hole by Hole'!O34,"="&amp;$O$2+1))+(COUNTIF('Round 1 - Hole by Hole'!P34,"="&amp;$P$2+1))+(COUNTIF('Round 1 - Hole by Hole'!Q34,"="&amp;$Q$2+1))+(COUNTIF('Round 1 - Hole by Hole'!R34,"="&amp;$R$2+1))+(COUNTIF('Round 1 - Hole by Hole'!S34,"="&amp;$S$2+1))+(COUNTIF('Round 1 - Hole by Hole'!T34,"="&amp;$T$2+1))</f>
        <v>4</v>
      </c>
      <c r="G37" s="110">
        <f>SUM(COUNTIF('Round 1 - Hole by Hole'!B34,"="&amp;$B$2+2))+(COUNTIF('Round 1 - Hole by Hole'!C34,"="&amp;$C$2+2))+(COUNTIF('Round 1 - Hole by Hole'!D34,"="&amp;$D$2+2))+(COUNTIF('Round 1 - Hole by Hole'!E34,"="&amp;$E$2+2))+(COUNTIF('Round 1 - Hole by Hole'!F34,"="&amp;$F$2+2))+(COUNTIF('Round 1 - Hole by Hole'!G34,"="&amp;$G$2+2))+(COUNTIF('Round 1 - Hole by Hole'!H34,"="&amp;$H$2+2))+(COUNTIF('Round 1 - Hole by Hole'!I34,"="&amp;$I$2+2))+(COUNTIF('Round 1 - Hole by Hole'!J34,"="&amp;$J$2+2))+(COUNTIF('Round 1 - Hole by Hole'!L34,"="&amp;$L$2+2))+(COUNTIF('Round 1 - Hole by Hole'!M34,"="&amp;$M$2+2))+(COUNTIF('Round 1 - Hole by Hole'!N34,"="&amp;$N$2+2))+(COUNTIF('Round 1 - Hole by Hole'!O34,"="&amp;$O$2+2))+(COUNTIF('Round 1 - Hole by Hole'!P34,"="&amp;$P$2+2))+(COUNTIF('Round 1 - Hole by Hole'!Q34,"="&amp;$Q$2+2))+(COUNTIF('Round 1 - Hole by Hole'!R34,"="&amp;$R$2+2))+(COUNTIF('Round 1 - Hole by Hole'!S34,"="&amp;$S$2+2))+(COUNTIF('Round 1 - Hole by Hole'!T34,"="&amp;$T$2+2))</f>
        <v>1</v>
      </c>
      <c r="H37" s="110">
        <f>SUM(COUNTIF('Round 1 - Hole by Hole'!B34,"&gt;"&amp;$B$2+2.1))+(COUNTIF('Round 1 - Hole by Hole'!C34,"&gt;"&amp;$C$2+2.1))+(COUNTIF('Round 1 - Hole by Hole'!D34,"&gt;"&amp;$D$2+2.1))+(COUNTIF('Round 1 - Hole by Hole'!E34,"&gt;"&amp;$E$2+2.1))+(COUNTIF('Round 1 - Hole by Hole'!F34,"&gt;"&amp;$F$2+2.1))+(COUNTIF('Round 1 - Hole by Hole'!G34,"&gt;"&amp;$G$2+2.1))+(COUNTIF('Round 1 - Hole by Hole'!H34,"&gt;"&amp;$H$2+2.1))+(COUNTIF('Round 1 - Hole by Hole'!I34,"&gt;"&amp;$I$2+2.1))+(COUNTIF('Round 1 - Hole by Hole'!J34,"&gt;"&amp;$J$2+2.1))+(COUNTIF('Round 1 - Hole by Hole'!L34,"&gt;"&amp;$L$2+2.1))+(COUNTIF('Round 1 - Hole by Hole'!M34,"&gt;"&amp;$M$2+2.1))+(COUNTIF('Round 1 - Hole by Hole'!N34,"&gt;"&amp;$N$2+2.1))+(COUNTIF('Round 1 - Hole by Hole'!O34,"&gt;"&amp;$O$2+2.1))+(COUNTIF('Round 1 - Hole by Hole'!P34,"&gt;"&amp;$P$2+2.1))+(COUNTIF('Round 1 - Hole by Hole'!Q34,"&gt;"&amp;$Q$2+2.1))+(COUNTIF('Round 1 - Hole by Hole'!R34,"&gt;"&amp;$R$2+2.1))+(COUNTIF('Round 1 - Hole by Hole'!S34,"&gt;"&amp;$S$2+2.1))+(COUNTIF('Round 1 - Hole by Hole'!T34,"&gt;"&amp;$T$2+2.1))</f>
        <v>0</v>
      </c>
      <c r="J37" s="110">
        <f>SUM(COUNTIF('Round 2 - Hole by Hole'!B34,"&lt;"&amp;$B$2-1.9))+(COUNTIF('Round 2 - Hole by Hole'!C34,"&lt;"&amp;$C$2-1.9))+(COUNTIF('Round 2 - Hole by Hole'!D34,"&lt;"&amp;$D$2-1.9))+(COUNTIF('Round 2 - Hole by Hole'!E34,"&lt;"&amp;$E$2-1.9))+(COUNTIF('Round 2 - Hole by Hole'!F34,"&lt;"&amp;$F$2-1.9))+(COUNTIF('Round 2 - Hole by Hole'!G34,"&lt;"&amp;$G$2-1.9))+(COUNTIF('Round 2 - Hole by Hole'!H34,"&lt;"&amp;$H$2-1.9))+(COUNTIF('Round 2 - Hole by Hole'!I34,"&lt;"&amp;$I$2-1.9))+(COUNTIF('Round 2 - Hole by Hole'!J34,"&lt;"&amp;$J$2-1.9))+(COUNTIF('Round 2 - Hole by Hole'!L34,"&lt;"&amp;$L$2-1.9))+(COUNTIF('Round 2 - Hole by Hole'!M34,"&lt;"&amp;$M$2-1.9))+(COUNTIF('Round 2 - Hole by Hole'!N34,"&lt;"&amp;$N$2-1.9))+(COUNTIF('Round 2 - Hole by Hole'!O34,"&lt;"&amp;$O$2-1.9))+(COUNTIF('Round 2 - Hole by Hole'!P34,"&lt;"&amp;$P$2-1.9))+(COUNTIF('Round 2 - Hole by Hole'!Q34,"&lt;"&amp;$Q$2-1.9))+(COUNTIF('Round 2 - Hole by Hole'!R34,"&lt;"&amp;$R$2-1.9))+(COUNTIF('Round 2 - Hole by Hole'!S34,"&lt;"&amp;$S$2-1.9))+(COUNTIF('Round 2 - Hole by Hole'!T34,"&lt;"&amp;$T$2-1.9))</f>
        <v>0</v>
      </c>
      <c r="K37" s="110">
        <f>SUM(COUNTIF('Round 2 - Hole by Hole'!B34,"="&amp;$B$2-1))+(COUNTIF('Round 2 - Hole by Hole'!C34,"="&amp;$C$2-1))+(COUNTIF('Round 2 - Hole by Hole'!D34,"="&amp;$D$2-1))+(COUNTIF('Round 2 - Hole by Hole'!E34,"="&amp;$E$2-1))+(COUNTIF('Round 2 - Hole by Hole'!F34,"="&amp;$F$2-1))+(COUNTIF('Round 2 - Hole by Hole'!G34,"="&amp;$G$2-1))+(COUNTIF('Round 2 - Hole by Hole'!H34,"="&amp;$H$2-1))+(COUNTIF('Round 2 - Hole by Hole'!I34,"="&amp;$I$2-1))+(COUNTIF('Round 2 - Hole by Hole'!J34,"="&amp;$J$2-1))+(COUNTIF('Round 2 - Hole by Hole'!L34,"="&amp;$L$2-1))+(COUNTIF('Round 2 - Hole by Hole'!M34,"="&amp;$M$2-1))+(COUNTIF('Round 2 - Hole by Hole'!N34,"="&amp;$N$2-1))+(COUNTIF('Round 2 - Hole by Hole'!O34,"="&amp;$O$2-1))+(COUNTIF('Round 2 - Hole by Hole'!P34,"="&amp;$P$2-1))+(COUNTIF('Round 2 - Hole by Hole'!Q34,"="&amp;$Q$2-1))+(COUNTIF('Round 2 - Hole by Hole'!R34,"="&amp;$R$2-1))+(COUNTIF('Round 2 - Hole by Hole'!S34,"="&amp;$S$2-1))+(COUNTIF('Round 2 - Hole by Hole'!T34,"="&amp;$T$2-1))</f>
        <v>3</v>
      </c>
      <c r="L37" s="110">
        <f>SUM(COUNTIF('Round 2 - Hole by Hole'!B34,"="&amp;$B$2))+(COUNTIF('Round 2 - Hole by Hole'!C34,"="&amp;$C$2))+(COUNTIF('Round 2 - Hole by Hole'!D34,"="&amp;$D$2))+(COUNTIF('Round 2 - Hole by Hole'!E34,"="&amp;$E$2))+(COUNTIF('Round 2 - Hole by Hole'!F34,"="&amp;$F$2))+(COUNTIF('Round 2 - Hole by Hole'!G34,"="&amp;$G$2))+(COUNTIF('Round 2 - Hole by Hole'!H34,"="&amp;$H$2))+(COUNTIF('Round 2 - Hole by Hole'!I34,"="&amp;$I$2))+(COUNTIF('Round 2 - Hole by Hole'!J34,"="&amp;$J$2))+(COUNTIF('Round 2 - Hole by Hole'!L34,"="&amp;$L$2))+(COUNTIF('Round 2 - Hole by Hole'!M34,"="&amp;$M$2))+(COUNTIF('Round 2 - Hole by Hole'!N34,"="&amp;$N$2))+(COUNTIF('Round 2 - Hole by Hole'!O34,"="&amp;$O$2))+(COUNTIF('Round 2 - Hole by Hole'!P34,"="&amp;$P$2))+(COUNTIF('Round 2 - Hole by Hole'!Q34,"="&amp;$Q$2))+(COUNTIF('Round 2 - Hole by Hole'!R34,"="&amp;$R$2))+(COUNTIF('Round 2 - Hole by Hole'!S34,"="&amp;$S$2))+(COUNTIF('Round 2 - Hole by Hole'!T34,"="&amp;$T$2))</f>
        <v>8</v>
      </c>
      <c r="M37" s="110">
        <f>SUM(COUNTIF('Round 2 - Hole by Hole'!B34,"="&amp;$B$2+1))+(COUNTIF('Round 2 - Hole by Hole'!C34,"="&amp;$C$2+1))+(COUNTIF('Round 2 - Hole by Hole'!D34,"="&amp;$D$2+1))+(COUNTIF('Round 2 - Hole by Hole'!E34,"="&amp;$E$2+1))+(COUNTIF('Round 2 - Hole by Hole'!F34,"="&amp;$F$2+1))+(COUNTIF('Round 2 - Hole by Hole'!G34,"="&amp;$G$2+1))+(COUNTIF('Round 2 - Hole by Hole'!H34,"="&amp;$H$2+1))+(COUNTIF('Round 2 - Hole by Hole'!I34,"="&amp;$I$2+1))+(COUNTIF('Round 2 - Hole by Hole'!J34,"="&amp;$J$2+1))+(COUNTIF('Round 2 - Hole by Hole'!L34,"="&amp;$L$2+1))+(COUNTIF('Round 2 - Hole by Hole'!M34,"="&amp;$M$2+1))+(COUNTIF('Round 2 - Hole by Hole'!N34,"="&amp;$N$2+1))+(COUNTIF('Round 2 - Hole by Hole'!O34,"="&amp;$O$2+1))+(COUNTIF('Round 2 - Hole by Hole'!P34,"="&amp;$P$2+1))+(COUNTIF('Round 2 - Hole by Hole'!Q34,"="&amp;$Q$2+1))+(COUNTIF('Round 2 - Hole by Hole'!R34,"="&amp;$R$2+1))+(COUNTIF('Round 2 - Hole by Hole'!S34,"="&amp;$S$2+1))+(COUNTIF('Round 2 - Hole by Hole'!T34,"="&amp;$T$2+1))</f>
        <v>6</v>
      </c>
      <c r="N37" s="110">
        <f>SUM(COUNTIF('Round 2 - Hole by Hole'!B34,"="&amp;$B$2+2))+(COUNTIF('Round 2 - Hole by Hole'!C34,"="&amp;$C$2+2))+(COUNTIF('Round 2 - Hole by Hole'!D34,"="&amp;$D$2+2))+(COUNTIF('Round 2 - Hole by Hole'!E34,"="&amp;$E$2+2))+(COUNTIF('Round 2 - Hole by Hole'!F34,"="&amp;$F$2+2))+(COUNTIF('Round 2 - Hole by Hole'!G34,"="&amp;$G$2+2))+(COUNTIF('Round 2 - Hole by Hole'!H34,"="&amp;$H$2+2))+(COUNTIF('Round 2 - Hole by Hole'!I34,"="&amp;$I$2+2))+(COUNTIF('Round 2 - Hole by Hole'!J34,"="&amp;$J$2+2))+(COUNTIF('Round 2 - Hole by Hole'!L34,"="&amp;$L$2+2))+(COUNTIF('Round 2 - Hole by Hole'!M34,"="&amp;$M$2+2))+(COUNTIF('Round 2 - Hole by Hole'!N34,"="&amp;$N$2+2))+(COUNTIF('Round 2 - Hole by Hole'!O34,"="&amp;$O$2+2))+(COUNTIF('Round 2 - Hole by Hole'!P34,"="&amp;$P$2+2))+(COUNTIF('Round 2 - Hole by Hole'!Q34,"="&amp;$Q$2+2))+(COUNTIF('Round 2 - Hole by Hole'!R34,"="&amp;$R$2+2))+(COUNTIF('Round 2 - Hole by Hole'!S34,"="&amp;$S$2+2))+(COUNTIF('Round 2 - Hole by Hole'!T34,"="&amp;$T$2+2))</f>
        <v>1</v>
      </c>
      <c r="O37" s="110">
        <f>SUM(COUNTIF('Round 2 - Hole by Hole'!B34,"&gt;"&amp;$B$2+2.1))+(COUNTIF('Round 2 - Hole by Hole'!C34,"&gt;"&amp;$C$2+2.1))+(COUNTIF('Round 2 - Hole by Hole'!D34,"&gt;"&amp;$D$2+2.1))+(COUNTIF('Round 2 - Hole by Hole'!E34,"&gt;"&amp;$E$2+2.1))+(COUNTIF('Round 2 - Hole by Hole'!F34,"&gt;"&amp;$F$2+2.1))+(COUNTIF('Round 2 - Hole by Hole'!G34,"&gt;"&amp;$G$2+2.1))+(COUNTIF('Round 2 - Hole by Hole'!H34,"&gt;"&amp;$H$2+2.1))+(COUNTIF('Round 2 - Hole by Hole'!I34,"&gt;"&amp;$I$2+2.1))+(COUNTIF('Round 2 - Hole by Hole'!J34,"&gt;"&amp;$J$2+2.1))+(COUNTIF('Round 2 - Hole by Hole'!L34,"&gt;"&amp;$L$2+2.1))+(COUNTIF('Round 2 - Hole by Hole'!M34,"&gt;"&amp;$M$2+2.1))+(COUNTIF('Round 2 - Hole by Hole'!N34,"&gt;"&amp;$N$2+2.1))+(COUNTIF('Round 2 - Hole by Hole'!O34,"&gt;"&amp;$O$2+2.1))+(COUNTIF('Round 2 - Hole by Hole'!P34,"&gt;"&amp;$P$2+2.1))+(COUNTIF('Round 2 - Hole by Hole'!Q34,"&gt;"&amp;$Q$2+2.1))+(COUNTIF('Round 2 - Hole by Hole'!R34,"&gt;"&amp;$R$2+2.1))+(COUNTIF('Round 2 - Hole by Hole'!S34,"&gt;"&amp;$S$2+2.1))+(COUNTIF('Round 2 - Hole by Hole'!T34,"&gt;"&amp;$T$2+2.1))</f>
        <v>0</v>
      </c>
      <c r="Q37" s="110">
        <f>SUM(COUNTIF('Round 3 - Hole by Hole'!B34,"&lt;"&amp;$B$3-1.9))+(COUNTIF('Round 3 - Hole by Hole'!C34,"&lt;"&amp;$C$3-1.9))+(COUNTIF('Round 3 - Hole by Hole'!D34,"&lt;"&amp;$D$3-1.9))+(COUNTIF('Round 3 - Hole by Hole'!E34,"&lt;"&amp;$E$3-1.9))+(COUNTIF('Round 3 - Hole by Hole'!F34,"&lt;"&amp;$F$3-1.9))+(COUNTIF('Round 3 - Hole by Hole'!G34,"&lt;"&amp;$G$3-1.9))+(COUNTIF('Round 3 - Hole by Hole'!H34,"&lt;"&amp;$H$3-1.9))+(COUNTIF('Round 3 - Hole by Hole'!I34,"&lt;"&amp;$I$3-1.9))+(COUNTIF('Round 3 - Hole by Hole'!J34,"&lt;"&amp;$J$3-1.9))+(COUNTIF('Round 3 - Hole by Hole'!L34,"&lt;"&amp;$L$3-1.9))+(COUNTIF('Round 3 - Hole by Hole'!M34,"&lt;"&amp;$M$3-1.9))+(COUNTIF('Round 3 - Hole by Hole'!N34,"&lt;"&amp;$N$3-1.9))+(COUNTIF('Round 3 - Hole by Hole'!O34,"&lt;"&amp;$O$3-1.9))+(COUNTIF('Round 3 - Hole by Hole'!P34,"&lt;"&amp;$P$3-1.9))+(COUNTIF('Round 3 - Hole by Hole'!Q34,"&lt;"&amp;$Q$3-1.9))+(COUNTIF('Round 3 - Hole by Hole'!R34,"&lt;"&amp;$R$3-1.9))+(COUNTIF('Round 3 - Hole by Hole'!S34,"&lt;"&amp;$S$3-1.9))+(COUNTIF('Round 3 - Hole by Hole'!T34,"&lt;"&amp;$T$3-1.9))</f>
        <v>0</v>
      </c>
      <c r="R37" s="110">
        <f>SUM(COUNTIF('Round 3 - Hole by Hole'!B34,"="&amp;$B$3-1))+(COUNTIF('Round 3 - Hole by Hole'!C34,"="&amp;$C$3-1))+(COUNTIF('Round 3 - Hole by Hole'!D34,"="&amp;$D$3-1))+(COUNTIF('Round 3 - Hole by Hole'!E34,"="&amp;$E$3-1))+(COUNTIF('Round 3 - Hole by Hole'!F34,"="&amp;$F$3-1))+(COUNTIF('Round 3 - Hole by Hole'!G34,"="&amp;$G$3-1))+(COUNTIF('Round 3 - Hole by Hole'!H34,"="&amp;$H$3-1))+(COUNTIF('Round 3 - Hole by Hole'!I34,"="&amp;$I$3-1))+(COUNTIF('Round 3 - Hole by Hole'!J34,"="&amp;$J$3-1))+(COUNTIF('Round 3 - Hole by Hole'!L34,"="&amp;$L$3-1))+(COUNTIF('Round 3 - Hole by Hole'!M34,"="&amp;$M$3-1))+(COUNTIF('Round 3 - Hole by Hole'!N34,"="&amp;$N$3-1))+(COUNTIF('Round 3 - Hole by Hole'!O34,"="&amp;$O$3-1))+(COUNTIF('Round 3 - Hole by Hole'!P34,"="&amp;$P$3-1))+(COUNTIF('Round 3 - Hole by Hole'!Q34,"="&amp;$Q$3-1))+(COUNTIF('Round 3 - Hole by Hole'!R34,"="&amp;$R$3-1))+(COUNTIF('Round 3 - Hole by Hole'!S34,"="&amp;$S$3-1))+(COUNTIF('Round 3 - Hole by Hole'!T34,"="&amp;$T$3-1))</f>
        <v>0</v>
      </c>
      <c r="S37" s="110">
        <f>SUM(COUNTIF('Round 3 - Hole by Hole'!B34,"="&amp;$B$3))+(COUNTIF('Round 3 - Hole by Hole'!C34,"="&amp;$C$3))+(COUNTIF('Round 3 - Hole by Hole'!D34,"="&amp;$D$3))+(COUNTIF('Round 3 - Hole by Hole'!E34,"="&amp;$E$3))+(COUNTIF('Round 3 - Hole by Hole'!F34,"="&amp;$F$3))+(COUNTIF('Round 3 - Hole by Hole'!G34,"="&amp;$G$3))+(COUNTIF('Round 3 - Hole by Hole'!H34,"="&amp;$H$3))+(COUNTIF('Round 3 - Hole by Hole'!I34,"="&amp;$I$3))+(COUNTIF('Round 3 - Hole by Hole'!J34,"="&amp;$J$3))+(COUNTIF('Round 3 - Hole by Hole'!L34,"="&amp;$L$3))+(COUNTIF('Round 3 - Hole by Hole'!M34,"="&amp;$M$3))+(COUNTIF('Round 3 - Hole by Hole'!N34,"="&amp;$N$3))+(COUNTIF('Round 3 - Hole by Hole'!O34,"="&amp;$O$3))+(COUNTIF('Round 3 - Hole by Hole'!P34,"="&amp;$P$3))+(COUNTIF('Round 3 - Hole by Hole'!Q34,"="&amp;$Q$3))+(COUNTIF('Round 3 - Hole by Hole'!R34,"="&amp;$R$3))+(COUNTIF('Round 3 - Hole by Hole'!S34,"="&amp;$S$3))+(COUNTIF('Round 3 - Hole by Hole'!T34,"="&amp;$T$3))</f>
        <v>11</v>
      </c>
      <c r="T37" s="110">
        <f>SUM(COUNTIF('Round 3 - Hole by Hole'!B34,"="&amp;$B$3+1))+(COUNTIF('Round 3 - Hole by Hole'!C34,"="&amp;$C$3+1))+(COUNTIF('Round 3 - Hole by Hole'!D34,"="&amp;$D$3+1))+(COUNTIF('Round 3 - Hole by Hole'!E34,"="&amp;$E$3+1))+(COUNTIF('Round 3 - Hole by Hole'!F34,"="&amp;$F$3+1))+(COUNTIF('Round 3 - Hole by Hole'!G34,"="&amp;$G$3+1))+(COUNTIF('Round 3 - Hole by Hole'!H34,"="&amp;$H$3+1))+(COUNTIF('Round 3 - Hole by Hole'!I34,"="&amp;$I$3+1))+(COUNTIF('Round 3 - Hole by Hole'!J34,"="&amp;$J$3+1))+(COUNTIF('Round 3 - Hole by Hole'!L34,"="&amp;$L$3+1))+(COUNTIF('Round 3 - Hole by Hole'!M34,"="&amp;$M$3+1))+(COUNTIF('Round 3 - Hole by Hole'!N34,"="&amp;$N$3+1))+(COUNTIF('Round 3 - Hole by Hole'!O34,"="&amp;$O$3+1))+(COUNTIF('Round 3 - Hole by Hole'!P34,"="&amp;$P$3+1))+(COUNTIF('Round 3 - Hole by Hole'!Q34,"="&amp;$Q$3+1))+(COUNTIF('Round 3 - Hole by Hole'!R34,"="&amp;$R$3+1))+(COUNTIF('Round 3 - Hole by Hole'!S34,"="&amp;$S$3+1))+(COUNTIF('Round 3 - Hole by Hole'!T34,"="&amp;$T$3+1))</f>
        <v>6</v>
      </c>
      <c r="U37" s="110">
        <f>SUM(COUNTIF('Round 3 - Hole by Hole'!B34,"="&amp;$B$3+2))+(COUNTIF('Round 3 - Hole by Hole'!C34,"="&amp;$C$3+2))+(COUNTIF('Round 3 - Hole by Hole'!D34,"="&amp;$D$3+2))+(COUNTIF('Round 3 - Hole by Hole'!E34,"="&amp;$E$3+2))+(COUNTIF('Round 3 - Hole by Hole'!F34,"="&amp;$F$3+2))+(COUNTIF('Round 3 - Hole by Hole'!G34,"="&amp;$G$3+2))+(COUNTIF('Round 3 - Hole by Hole'!H34,"="&amp;$H$3+2))+(COUNTIF('Round 3 - Hole by Hole'!I34,"="&amp;$I$3+2))+(COUNTIF('Round 3 - Hole by Hole'!J34,"="&amp;$J$3+2))+(COUNTIF('Round 3 - Hole by Hole'!L34,"="&amp;$L$3+2))+(COUNTIF('Round 3 - Hole by Hole'!M34,"="&amp;$M$3+2))+(COUNTIF('Round 3 - Hole by Hole'!N34,"="&amp;$N$3+2))+(COUNTIF('Round 3 - Hole by Hole'!O34,"="&amp;$O$3+2))+(COUNTIF('Round 3 - Hole by Hole'!P34,"="&amp;$P$3+2))+(COUNTIF('Round 3 - Hole by Hole'!Q34,"="&amp;$Q$3+2))+(COUNTIF('Round 3 - Hole by Hole'!R34,"="&amp;$R$3+2))+(COUNTIF('Round 3 - Hole by Hole'!S34,"="&amp;$S$3+2))+(COUNTIF('Round 3 - Hole by Hole'!T34,"="&amp;$T$3+2))</f>
        <v>1</v>
      </c>
      <c r="V37" s="110">
        <f>SUM(COUNTIF('Round 3 - Hole by Hole'!B34,"&gt;"&amp;$B$3+2.1))+(COUNTIF('Round 3 - Hole by Hole'!C34,"&gt;"&amp;$C$3+2.1))+(COUNTIF('Round 3 - Hole by Hole'!D34,"&gt;"&amp;$D$3+2.1))+(COUNTIF('Round 3 - Hole by Hole'!E34,"&gt;"&amp;$E$3+2.1))+(COUNTIF('Round 3 - Hole by Hole'!F34,"&gt;"&amp;$F$3+2.1))+(COUNTIF('Round 3 - Hole by Hole'!G34,"&gt;"&amp;$G$3+2.1))+(COUNTIF('Round 3 - Hole by Hole'!H34,"&gt;"&amp;$H$3+2.1))+(COUNTIF('Round 3 - Hole by Hole'!I34,"&gt;"&amp;$I$3+2.1))+(COUNTIF('Round 3 - Hole by Hole'!J34,"&gt;"&amp;$J$3+2.1))+(COUNTIF('Round 3 - Hole by Hole'!L34,"&gt;"&amp;$L$3+2.1))+(COUNTIF('Round 3 - Hole by Hole'!M34,"&gt;"&amp;$M$3+2.1))+(COUNTIF('Round 3 - Hole by Hole'!N34,"&gt;"&amp;$N$3+2.1))+(COUNTIF('Round 3 - Hole by Hole'!O34,"&gt;"&amp;$O$3+2.1))+(COUNTIF('Round 3 - Hole by Hole'!P34,"&gt;"&amp;$P$3+2.1))+(COUNTIF('Round 3 - Hole by Hole'!Q34,"&gt;"&amp;$Q$3+2.1))+(COUNTIF('Round 3 - Hole by Hole'!R34,"&gt;"&amp;$R$3+2.1))+(COUNTIF('Round 3 - Hole by Hole'!S34,"&gt;"&amp;$S$3+2.1))+(COUNTIF('Round 3 - Hole by Hole'!T34,"&gt;"&amp;$T$3+2.1))</f>
        <v>0</v>
      </c>
      <c r="X37" s="110">
        <f t="shared" ref="X37:X40" si="53">SUM(C37,J37,Q37)</f>
        <v>0</v>
      </c>
      <c r="Y37" s="110">
        <f t="shared" si="49"/>
        <v>4</v>
      </c>
      <c r="Z37" s="110">
        <f t="shared" si="50"/>
        <v>31</v>
      </c>
      <c r="AA37" s="110">
        <f t="shared" si="51"/>
        <v>16</v>
      </c>
      <c r="AB37" s="110">
        <f t="shared" si="52"/>
        <v>3</v>
      </c>
      <c r="AC37" s="110">
        <f t="shared" ref="AC37:AC40" si="54">SUM(H37,O37,V37)</f>
        <v>0</v>
      </c>
    </row>
    <row r="38" spans="1:29">
      <c r="A38" s="60" t="str">
        <f>'Players by Team'!G12</f>
        <v>JILLIAN BROWN</v>
      </c>
      <c r="B38" s="90"/>
      <c r="C38" s="86">
        <f>SUM(COUNTIF('Round 1 - Hole by Hole'!B35,"&lt;"&amp;$B$2-1.9))+(COUNTIF('Round 1 - Hole by Hole'!C35,"&lt;"&amp;$C$2-1.9))+(COUNTIF('Round 1 - Hole by Hole'!D35,"&lt;"&amp;$D$2-1.9))+(COUNTIF('Round 1 - Hole by Hole'!E35,"&lt;"&amp;$E$2-1.9))+(COUNTIF('Round 1 - Hole by Hole'!F35,"&lt;"&amp;$F$2-1.9))+(COUNTIF('Round 1 - Hole by Hole'!G35,"&lt;"&amp;$G$2-1.9))+(COUNTIF('Round 1 - Hole by Hole'!H35,"&lt;"&amp;$H$2-1.9))+(COUNTIF('Round 1 - Hole by Hole'!I35,"&lt;"&amp;$I$2-1.9))+(COUNTIF('Round 1 - Hole by Hole'!J35,"&lt;"&amp;$J$2-1.9))+(COUNTIF('Round 1 - Hole by Hole'!L35,"&lt;"&amp;$L$2-1.9))+(COUNTIF('Round 1 - Hole by Hole'!M35,"&lt;"&amp;$M$2-1.9))+(COUNTIF('Round 1 - Hole by Hole'!N35,"&lt;"&amp;$N$2-1.9))+(COUNTIF('Round 1 - Hole by Hole'!O35,"&lt;"&amp;$O$2-1.9))+(COUNTIF('Round 1 - Hole by Hole'!P35,"&lt;"&amp;$P$2-1.9))+(COUNTIF('Round 1 - Hole by Hole'!Q35,"&lt;"&amp;$Q$2-1.9))+(COUNTIF('Round 1 - Hole by Hole'!R35,"&lt;"&amp;$R$2-1.9))+(COUNTIF('Round 1 - Hole by Hole'!S35,"&lt;"&amp;$S$2-1.9))+(COUNTIF('Round 1 - Hole by Hole'!T35,"&lt;"&amp;$T$2-1.9))</f>
        <v>0</v>
      </c>
      <c r="D38" s="87">
        <f>SUM(COUNTIF('Round 1 - Hole by Hole'!B35,"="&amp;$B$2-1))+(COUNTIF('Round 1 - Hole by Hole'!C35,"="&amp;$C$2-1))+(COUNTIF('Round 1 - Hole by Hole'!D35,"="&amp;$D$2-1))+(COUNTIF('Round 1 - Hole by Hole'!E35,"="&amp;$E$2-1))+(COUNTIF('Round 1 - Hole by Hole'!F35,"="&amp;$F$2-1))+(COUNTIF('Round 1 - Hole by Hole'!G35,"="&amp;$G$2-1))+(COUNTIF('Round 1 - Hole by Hole'!H35,"="&amp;$H$2-1))+(COUNTIF('Round 1 - Hole by Hole'!I35,"="&amp;$I$2-1))+(COUNTIF('Round 1 - Hole by Hole'!J35,"="&amp;$J$2-1))+(COUNTIF('Round 1 - Hole by Hole'!L35,"="&amp;$L$2-1))+(COUNTIF('Round 1 - Hole by Hole'!M35,"="&amp;$M$2-1))+(COUNTIF('Round 1 - Hole by Hole'!N35,"="&amp;$N$2-1))+(COUNTIF('Round 1 - Hole by Hole'!O35,"="&amp;$O$2-1))+(COUNTIF('Round 1 - Hole by Hole'!P35,"="&amp;$P$2-1))+(COUNTIF('Round 1 - Hole by Hole'!Q35,"="&amp;$Q$2-1))+(COUNTIF('Round 1 - Hole by Hole'!R35,"="&amp;$R$2-1))+(COUNTIF('Round 1 - Hole by Hole'!S35,"="&amp;$S$2-1))+(COUNTIF('Round 1 - Hole by Hole'!T35,"="&amp;$T$2-1))</f>
        <v>1</v>
      </c>
      <c r="E38" s="87">
        <f>SUM(COUNTIF('Round 1 - Hole by Hole'!B35,"="&amp;$B$2))+(COUNTIF('Round 1 - Hole by Hole'!C35,"="&amp;$C$2))+(COUNTIF('Round 1 - Hole by Hole'!D35,"="&amp;$D$2))+(COUNTIF('Round 1 - Hole by Hole'!E35,"="&amp;$E$2))+(COUNTIF('Round 1 - Hole by Hole'!F35,"="&amp;$F$2))+(COUNTIF('Round 1 - Hole by Hole'!G35,"="&amp;$G$2))+(COUNTIF('Round 1 - Hole by Hole'!H35,"="&amp;$H$2))+(COUNTIF('Round 1 - Hole by Hole'!I35,"="&amp;$I$2))+(COUNTIF('Round 1 - Hole by Hole'!J35,"="&amp;$J$2))+(COUNTIF('Round 1 - Hole by Hole'!L35,"="&amp;$L$2))+(COUNTIF('Round 1 - Hole by Hole'!M35,"="&amp;$M$2))+(COUNTIF('Round 1 - Hole by Hole'!N35,"="&amp;$N$2))+(COUNTIF('Round 1 - Hole by Hole'!O35,"="&amp;$O$2))+(COUNTIF('Round 1 - Hole by Hole'!P35,"="&amp;$P$2))+(COUNTIF('Round 1 - Hole by Hole'!Q35,"="&amp;$Q$2))+(COUNTIF('Round 1 - Hole by Hole'!R35,"="&amp;$R$2))+(COUNTIF('Round 1 - Hole by Hole'!S35,"="&amp;$S$2))+(COUNTIF('Round 1 - Hole by Hole'!T35,"="&amp;$T$2))</f>
        <v>3</v>
      </c>
      <c r="F38" s="87">
        <f>SUM(COUNTIF('Round 1 - Hole by Hole'!B35,"="&amp;$B$2+1))+(COUNTIF('Round 1 - Hole by Hole'!C35,"="&amp;$C$2+1))+(COUNTIF('Round 1 - Hole by Hole'!D35,"="&amp;$D$2+1))+(COUNTIF('Round 1 - Hole by Hole'!E35,"="&amp;$E$2+1))+(COUNTIF('Round 1 - Hole by Hole'!F35,"="&amp;$F$2+1))+(COUNTIF('Round 1 - Hole by Hole'!G35,"="&amp;$G$2+1))+(COUNTIF('Round 1 - Hole by Hole'!H35,"="&amp;$H$2+1))+(COUNTIF('Round 1 - Hole by Hole'!I35,"="&amp;$I$2+1))+(COUNTIF('Round 1 - Hole by Hole'!J35,"="&amp;$J$2+1))+(COUNTIF('Round 1 - Hole by Hole'!L35,"="&amp;$L$2+1))+(COUNTIF('Round 1 - Hole by Hole'!M35,"="&amp;$M$2+1))+(COUNTIF('Round 1 - Hole by Hole'!N35,"="&amp;$N$2+1))+(COUNTIF('Round 1 - Hole by Hole'!O35,"="&amp;$O$2+1))+(COUNTIF('Round 1 - Hole by Hole'!P35,"="&amp;$P$2+1))+(COUNTIF('Round 1 - Hole by Hole'!Q35,"="&amp;$Q$2+1))+(COUNTIF('Round 1 - Hole by Hole'!R35,"="&amp;$R$2+1))+(COUNTIF('Round 1 - Hole by Hole'!S35,"="&amp;$S$2+1))+(COUNTIF('Round 1 - Hole by Hole'!T35,"="&amp;$T$2+1))</f>
        <v>11</v>
      </c>
      <c r="G38" s="87">
        <f>SUM(COUNTIF('Round 1 - Hole by Hole'!B35,"="&amp;$B$2+2))+(COUNTIF('Round 1 - Hole by Hole'!C35,"="&amp;$C$2+2))+(COUNTIF('Round 1 - Hole by Hole'!D35,"="&amp;$D$2+2))+(COUNTIF('Round 1 - Hole by Hole'!E35,"="&amp;$E$2+2))+(COUNTIF('Round 1 - Hole by Hole'!F35,"="&amp;$F$2+2))+(COUNTIF('Round 1 - Hole by Hole'!G35,"="&amp;$G$2+2))+(COUNTIF('Round 1 - Hole by Hole'!H35,"="&amp;$H$2+2))+(COUNTIF('Round 1 - Hole by Hole'!I35,"="&amp;$I$2+2))+(COUNTIF('Round 1 - Hole by Hole'!J35,"="&amp;$J$2+2))+(COUNTIF('Round 1 - Hole by Hole'!L35,"="&amp;$L$2+2))+(COUNTIF('Round 1 - Hole by Hole'!M35,"="&amp;$M$2+2))+(COUNTIF('Round 1 - Hole by Hole'!N35,"="&amp;$N$2+2))+(COUNTIF('Round 1 - Hole by Hole'!O35,"="&amp;$O$2+2))+(COUNTIF('Round 1 - Hole by Hole'!P35,"="&amp;$P$2+2))+(COUNTIF('Round 1 - Hole by Hole'!Q35,"="&amp;$Q$2+2))+(COUNTIF('Round 1 - Hole by Hole'!R35,"="&amp;$R$2+2))+(COUNTIF('Round 1 - Hole by Hole'!S35,"="&amp;$S$2+2))+(COUNTIF('Round 1 - Hole by Hole'!T35,"="&amp;$T$2+2))</f>
        <v>2</v>
      </c>
      <c r="H38" s="87">
        <f>SUM(COUNTIF('Round 1 - Hole by Hole'!B35,"&gt;"&amp;$B$2+2.1))+(COUNTIF('Round 1 - Hole by Hole'!C35,"&gt;"&amp;$C$2+2.1))+(COUNTIF('Round 1 - Hole by Hole'!D35,"&gt;"&amp;$D$2+2.1))+(COUNTIF('Round 1 - Hole by Hole'!E35,"&gt;"&amp;$E$2+2.1))+(COUNTIF('Round 1 - Hole by Hole'!F35,"&gt;"&amp;$F$2+2.1))+(COUNTIF('Round 1 - Hole by Hole'!G35,"&gt;"&amp;$G$2+2.1))+(COUNTIF('Round 1 - Hole by Hole'!H35,"&gt;"&amp;$H$2+2.1))+(COUNTIF('Round 1 - Hole by Hole'!I35,"&gt;"&amp;$I$2+2.1))+(COUNTIF('Round 1 - Hole by Hole'!J35,"&gt;"&amp;$J$2+2.1))+(COUNTIF('Round 1 - Hole by Hole'!L35,"&gt;"&amp;$L$2+2.1))+(COUNTIF('Round 1 - Hole by Hole'!M35,"&gt;"&amp;$M$2+2.1))+(COUNTIF('Round 1 - Hole by Hole'!N35,"&gt;"&amp;$N$2+2.1))+(COUNTIF('Round 1 - Hole by Hole'!O35,"&gt;"&amp;$O$2+2.1))+(COUNTIF('Round 1 - Hole by Hole'!P35,"&gt;"&amp;$P$2+2.1))+(COUNTIF('Round 1 - Hole by Hole'!Q35,"&gt;"&amp;$Q$2+2.1))+(COUNTIF('Round 1 - Hole by Hole'!R35,"&gt;"&amp;$R$2+2.1))+(COUNTIF('Round 1 - Hole by Hole'!S35,"&gt;"&amp;$S$2+2.1))+(COUNTIF('Round 1 - Hole by Hole'!T35,"&gt;"&amp;$T$2+2.1))</f>
        <v>1</v>
      </c>
      <c r="J38" s="86">
        <f>SUM(COUNTIF('Round 2 - Hole by Hole'!B35,"&lt;"&amp;$B$2-1.9))+(COUNTIF('Round 2 - Hole by Hole'!C35,"&lt;"&amp;$C$2-1.9))+(COUNTIF('Round 2 - Hole by Hole'!D35,"&lt;"&amp;$D$2-1.9))+(COUNTIF('Round 2 - Hole by Hole'!E35,"&lt;"&amp;$E$2-1.9))+(COUNTIF('Round 2 - Hole by Hole'!F35,"&lt;"&amp;$F$2-1.9))+(COUNTIF('Round 2 - Hole by Hole'!G35,"&lt;"&amp;$G$2-1.9))+(COUNTIF('Round 2 - Hole by Hole'!H35,"&lt;"&amp;$H$2-1.9))+(COUNTIF('Round 2 - Hole by Hole'!I35,"&lt;"&amp;$I$2-1.9))+(COUNTIF('Round 2 - Hole by Hole'!J35,"&lt;"&amp;$J$2-1.9))+(COUNTIF('Round 2 - Hole by Hole'!L35,"&lt;"&amp;$L$2-1.9))+(COUNTIF('Round 2 - Hole by Hole'!M35,"&lt;"&amp;$M$2-1.9))+(COUNTIF('Round 2 - Hole by Hole'!N35,"&lt;"&amp;$N$2-1.9))+(COUNTIF('Round 2 - Hole by Hole'!O35,"&lt;"&amp;$O$2-1.9))+(COUNTIF('Round 2 - Hole by Hole'!P35,"&lt;"&amp;$P$2-1.9))+(COUNTIF('Round 2 - Hole by Hole'!Q35,"&lt;"&amp;$Q$2-1.9))+(COUNTIF('Round 2 - Hole by Hole'!R35,"&lt;"&amp;$R$2-1.9))+(COUNTIF('Round 2 - Hole by Hole'!S35,"&lt;"&amp;$S$2-1.9))+(COUNTIF('Round 2 - Hole by Hole'!T35,"&lt;"&amp;$T$2-1.9))</f>
        <v>0</v>
      </c>
      <c r="K38" s="87">
        <f>SUM(COUNTIF('Round 2 - Hole by Hole'!B35,"="&amp;$B$2-1))+(COUNTIF('Round 2 - Hole by Hole'!C35,"="&amp;$C$2-1))+(COUNTIF('Round 2 - Hole by Hole'!D35,"="&amp;$D$2-1))+(COUNTIF('Round 2 - Hole by Hole'!E35,"="&amp;$E$2-1))+(COUNTIF('Round 2 - Hole by Hole'!F35,"="&amp;$F$2-1))+(COUNTIF('Round 2 - Hole by Hole'!G35,"="&amp;$G$2-1))+(COUNTIF('Round 2 - Hole by Hole'!H35,"="&amp;$H$2-1))+(COUNTIF('Round 2 - Hole by Hole'!I35,"="&amp;$I$2-1))+(COUNTIF('Round 2 - Hole by Hole'!J35,"="&amp;$J$2-1))+(COUNTIF('Round 2 - Hole by Hole'!L35,"="&amp;$L$2-1))+(COUNTIF('Round 2 - Hole by Hole'!M35,"="&amp;$M$2-1))+(COUNTIF('Round 2 - Hole by Hole'!N35,"="&amp;$N$2-1))+(COUNTIF('Round 2 - Hole by Hole'!O35,"="&amp;$O$2-1))+(COUNTIF('Round 2 - Hole by Hole'!P35,"="&amp;$P$2-1))+(COUNTIF('Round 2 - Hole by Hole'!Q35,"="&amp;$Q$2-1))+(COUNTIF('Round 2 - Hole by Hole'!R35,"="&amp;$R$2-1))+(COUNTIF('Round 2 - Hole by Hole'!S35,"="&amp;$S$2-1))+(COUNTIF('Round 2 - Hole by Hole'!T35,"="&amp;$T$2-1))</f>
        <v>0</v>
      </c>
      <c r="L38" s="87">
        <f>SUM(COUNTIF('Round 2 - Hole by Hole'!B35,"="&amp;$B$2))+(COUNTIF('Round 2 - Hole by Hole'!C35,"="&amp;$C$2))+(COUNTIF('Round 2 - Hole by Hole'!D35,"="&amp;$D$2))+(COUNTIF('Round 2 - Hole by Hole'!E35,"="&amp;$E$2))+(COUNTIF('Round 2 - Hole by Hole'!F35,"="&amp;$F$2))+(COUNTIF('Round 2 - Hole by Hole'!G35,"="&amp;$G$2))+(COUNTIF('Round 2 - Hole by Hole'!H35,"="&amp;$H$2))+(COUNTIF('Round 2 - Hole by Hole'!I35,"="&amp;$I$2))+(COUNTIF('Round 2 - Hole by Hole'!J35,"="&amp;$J$2))+(COUNTIF('Round 2 - Hole by Hole'!L35,"="&amp;$L$2))+(COUNTIF('Round 2 - Hole by Hole'!M35,"="&amp;$M$2))+(COUNTIF('Round 2 - Hole by Hole'!N35,"="&amp;$N$2))+(COUNTIF('Round 2 - Hole by Hole'!O35,"="&amp;$O$2))+(COUNTIF('Round 2 - Hole by Hole'!P35,"="&amp;$P$2))+(COUNTIF('Round 2 - Hole by Hole'!Q35,"="&amp;$Q$2))+(COUNTIF('Round 2 - Hole by Hole'!R35,"="&amp;$R$2))+(COUNTIF('Round 2 - Hole by Hole'!S35,"="&amp;$S$2))+(COUNTIF('Round 2 - Hole by Hole'!T35,"="&amp;$T$2))</f>
        <v>10</v>
      </c>
      <c r="M38" s="87">
        <f>SUM(COUNTIF('Round 2 - Hole by Hole'!B35,"="&amp;$B$2+1))+(COUNTIF('Round 2 - Hole by Hole'!C35,"="&amp;$C$2+1))+(COUNTIF('Round 2 - Hole by Hole'!D35,"="&amp;$D$2+1))+(COUNTIF('Round 2 - Hole by Hole'!E35,"="&amp;$E$2+1))+(COUNTIF('Round 2 - Hole by Hole'!F35,"="&amp;$F$2+1))+(COUNTIF('Round 2 - Hole by Hole'!G35,"="&amp;$G$2+1))+(COUNTIF('Round 2 - Hole by Hole'!H35,"="&amp;$H$2+1))+(COUNTIF('Round 2 - Hole by Hole'!I35,"="&amp;$I$2+1))+(COUNTIF('Round 2 - Hole by Hole'!J35,"="&amp;$J$2+1))+(COUNTIF('Round 2 - Hole by Hole'!L35,"="&amp;$L$2+1))+(COUNTIF('Round 2 - Hole by Hole'!M35,"="&amp;$M$2+1))+(COUNTIF('Round 2 - Hole by Hole'!N35,"="&amp;$N$2+1))+(COUNTIF('Round 2 - Hole by Hole'!O35,"="&amp;$O$2+1))+(COUNTIF('Round 2 - Hole by Hole'!P35,"="&amp;$P$2+1))+(COUNTIF('Round 2 - Hole by Hole'!Q35,"="&amp;$Q$2+1))+(COUNTIF('Round 2 - Hole by Hole'!R35,"="&amp;$R$2+1))+(COUNTIF('Round 2 - Hole by Hole'!S35,"="&amp;$S$2+1))+(COUNTIF('Round 2 - Hole by Hole'!T35,"="&amp;$T$2+1))</f>
        <v>6</v>
      </c>
      <c r="N38" s="87">
        <f>SUM(COUNTIF('Round 2 - Hole by Hole'!B35,"="&amp;$B$2+2))+(COUNTIF('Round 2 - Hole by Hole'!C35,"="&amp;$C$2+2))+(COUNTIF('Round 2 - Hole by Hole'!D35,"="&amp;$D$2+2))+(COUNTIF('Round 2 - Hole by Hole'!E35,"="&amp;$E$2+2))+(COUNTIF('Round 2 - Hole by Hole'!F35,"="&amp;$F$2+2))+(COUNTIF('Round 2 - Hole by Hole'!G35,"="&amp;$G$2+2))+(COUNTIF('Round 2 - Hole by Hole'!H35,"="&amp;$H$2+2))+(COUNTIF('Round 2 - Hole by Hole'!I35,"="&amp;$I$2+2))+(COUNTIF('Round 2 - Hole by Hole'!J35,"="&amp;$J$2+2))+(COUNTIF('Round 2 - Hole by Hole'!L35,"="&amp;$L$2+2))+(COUNTIF('Round 2 - Hole by Hole'!M35,"="&amp;$M$2+2))+(COUNTIF('Round 2 - Hole by Hole'!N35,"="&amp;$N$2+2))+(COUNTIF('Round 2 - Hole by Hole'!O35,"="&amp;$O$2+2))+(COUNTIF('Round 2 - Hole by Hole'!P35,"="&amp;$P$2+2))+(COUNTIF('Round 2 - Hole by Hole'!Q35,"="&amp;$Q$2+2))+(COUNTIF('Round 2 - Hole by Hole'!R35,"="&amp;$R$2+2))+(COUNTIF('Round 2 - Hole by Hole'!S35,"="&amp;$S$2+2))+(COUNTIF('Round 2 - Hole by Hole'!T35,"="&amp;$T$2+2))</f>
        <v>2</v>
      </c>
      <c r="O38" s="87">
        <f>SUM(COUNTIF('Round 2 - Hole by Hole'!B35,"&gt;"&amp;$B$2+2.1))+(COUNTIF('Round 2 - Hole by Hole'!C35,"&gt;"&amp;$C$2+2.1))+(COUNTIF('Round 2 - Hole by Hole'!D35,"&gt;"&amp;$D$2+2.1))+(COUNTIF('Round 2 - Hole by Hole'!E35,"&gt;"&amp;$E$2+2.1))+(COUNTIF('Round 2 - Hole by Hole'!F35,"&gt;"&amp;$F$2+2.1))+(COUNTIF('Round 2 - Hole by Hole'!G35,"&gt;"&amp;$G$2+2.1))+(COUNTIF('Round 2 - Hole by Hole'!H35,"&gt;"&amp;$H$2+2.1))+(COUNTIF('Round 2 - Hole by Hole'!I35,"&gt;"&amp;$I$2+2.1))+(COUNTIF('Round 2 - Hole by Hole'!J35,"&gt;"&amp;$J$2+2.1))+(COUNTIF('Round 2 - Hole by Hole'!L35,"&gt;"&amp;$L$2+2.1))+(COUNTIF('Round 2 - Hole by Hole'!M35,"&gt;"&amp;$M$2+2.1))+(COUNTIF('Round 2 - Hole by Hole'!N35,"&gt;"&amp;$N$2+2.1))+(COUNTIF('Round 2 - Hole by Hole'!O35,"&gt;"&amp;$O$2+2.1))+(COUNTIF('Round 2 - Hole by Hole'!P35,"&gt;"&amp;$P$2+2.1))+(COUNTIF('Round 2 - Hole by Hole'!Q35,"&gt;"&amp;$Q$2+2.1))+(COUNTIF('Round 2 - Hole by Hole'!R35,"&gt;"&amp;$R$2+2.1))+(COUNTIF('Round 2 - Hole by Hole'!S35,"&gt;"&amp;$S$2+2.1))+(COUNTIF('Round 2 - Hole by Hole'!T35,"&gt;"&amp;$T$2+2.1))</f>
        <v>0</v>
      </c>
      <c r="Q38" s="86">
        <f>SUM(COUNTIF('Round 3 - Hole by Hole'!B35,"&lt;"&amp;$B$3-1.9))+(COUNTIF('Round 3 - Hole by Hole'!C35,"&lt;"&amp;$C$3-1.9))+(COUNTIF('Round 3 - Hole by Hole'!D35,"&lt;"&amp;$D$3-1.9))+(COUNTIF('Round 3 - Hole by Hole'!E35,"&lt;"&amp;$E$3-1.9))+(COUNTIF('Round 3 - Hole by Hole'!F35,"&lt;"&amp;$F$3-1.9))+(COUNTIF('Round 3 - Hole by Hole'!G35,"&lt;"&amp;$G$3-1.9))+(COUNTIF('Round 3 - Hole by Hole'!H35,"&lt;"&amp;$H$3-1.9))+(COUNTIF('Round 3 - Hole by Hole'!I35,"&lt;"&amp;$I$3-1.9))+(COUNTIF('Round 3 - Hole by Hole'!J35,"&lt;"&amp;$J$3-1.9))+(COUNTIF('Round 3 - Hole by Hole'!L35,"&lt;"&amp;$L$3-1.9))+(COUNTIF('Round 3 - Hole by Hole'!M35,"&lt;"&amp;$M$3-1.9))+(COUNTIF('Round 3 - Hole by Hole'!N35,"&lt;"&amp;$N$3-1.9))+(COUNTIF('Round 3 - Hole by Hole'!O35,"&lt;"&amp;$O$3-1.9))+(COUNTIF('Round 3 - Hole by Hole'!P35,"&lt;"&amp;$P$3-1.9))+(COUNTIF('Round 3 - Hole by Hole'!Q35,"&lt;"&amp;$Q$3-1.9))+(COUNTIF('Round 3 - Hole by Hole'!R35,"&lt;"&amp;$R$3-1.9))+(COUNTIF('Round 3 - Hole by Hole'!S35,"&lt;"&amp;$S$3-1.9))+(COUNTIF('Round 3 - Hole by Hole'!T35,"&lt;"&amp;$T$3-1.9))</f>
        <v>0</v>
      </c>
      <c r="R38" s="87">
        <f>SUM(COUNTIF('Round 3 - Hole by Hole'!B35,"="&amp;$B$3-1))+(COUNTIF('Round 3 - Hole by Hole'!C35,"="&amp;$C$3-1))+(COUNTIF('Round 3 - Hole by Hole'!D35,"="&amp;$D$3-1))+(COUNTIF('Round 3 - Hole by Hole'!E35,"="&amp;$E$3-1))+(COUNTIF('Round 3 - Hole by Hole'!F35,"="&amp;$F$3-1))+(COUNTIF('Round 3 - Hole by Hole'!G35,"="&amp;$G$3-1))+(COUNTIF('Round 3 - Hole by Hole'!H35,"="&amp;$H$3-1))+(COUNTIF('Round 3 - Hole by Hole'!I35,"="&amp;$I$3-1))+(COUNTIF('Round 3 - Hole by Hole'!J35,"="&amp;$J$3-1))+(COUNTIF('Round 3 - Hole by Hole'!L35,"="&amp;$L$3-1))+(COUNTIF('Round 3 - Hole by Hole'!M35,"="&amp;$M$3-1))+(COUNTIF('Round 3 - Hole by Hole'!N35,"="&amp;$N$3-1))+(COUNTIF('Round 3 - Hole by Hole'!O35,"="&amp;$O$3-1))+(COUNTIF('Round 3 - Hole by Hole'!P35,"="&amp;$P$3-1))+(COUNTIF('Round 3 - Hole by Hole'!Q35,"="&amp;$Q$3-1))+(COUNTIF('Round 3 - Hole by Hole'!R35,"="&amp;$R$3-1))+(COUNTIF('Round 3 - Hole by Hole'!S35,"="&amp;$S$3-1))+(COUNTIF('Round 3 - Hole by Hole'!T35,"="&amp;$T$3-1))</f>
        <v>2</v>
      </c>
      <c r="S38" s="87">
        <f>SUM(COUNTIF('Round 3 - Hole by Hole'!B35,"="&amp;$B$3))+(COUNTIF('Round 3 - Hole by Hole'!C35,"="&amp;$C$3))+(COUNTIF('Round 3 - Hole by Hole'!D35,"="&amp;$D$3))+(COUNTIF('Round 3 - Hole by Hole'!E35,"="&amp;$E$3))+(COUNTIF('Round 3 - Hole by Hole'!F35,"="&amp;$F$3))+(COUNTIF('Round 3 - Hole by Hole'!G35,"="&amp;$G$3))+(COUNTIF('Round 3 - Hole by Hole'!H35,"="&amp;$H$3))+(COUNTIF('Round 3 - Hole by Hole'!I35,"="&amp;$I$3))+(COUNTIF('Round 3 - Hole by Hole'!J35,"="&amp;$J$3))+(COUNTIF('Round 3 - Hole by Hole'!L35,"="&amp;$L$3))+(COUNTIF('Round 3 - Hole by Hole'!M35,"="&amp;$M$3))+(COUNTIF('Round 3 - Hole by Hole'!N35,"="&amp;$N$3))+(COUNTIF('Round 3 - Hole by Hole'!O35,"="&amp;$O$3))+(COUNTIF('Round 3 - Hole by Hole'!P35,"="&amp;$P$3))+(COUNTIF('Round 3 - Hole by Hole'!Q35,"="&amp;$Q$3))+(COUNTIF('Round 3 - Hole by Hole'!R35,"="&amp;$R$3))+(COUNTIF('Round 3 - Hole by Hole'!S35,"="&amp;$S$3))+(COUNTIF('Round 3 - Hole by Hole'!T35,"="&amp;$T$3))</f>
        <v>6</v>
      </c>
      <c r="T38" s="87">
        <f>SUM(COUNTIF('Round 3 - Hole by Hole'!B35,"="&amp;$B$3+1))+(COUNTIF('Round 3 - Hole by Hole'!C35,"="&amp;$C$3+1))+(COUNTIF('Round 3 - Hole by Hole'!D35,"="&amp;$D$3+1))+(COUNTIF('Round 3 - Hole by Hole'!E35,"="&amp;$E$3+1))+(COUNTIF('Round 3 - Hole by Hole'!F35,"="&amp;$F$3+1))+(COUNTIF('Round 3 - Hole by Hole'!G35,"="&amp;$G$3+1))+(COUNTIF('Round 3 - Hole by Hole'!H35,"="&amp;$H$3+1))+(COUNTIF('Round 3 - Hole by Hole'!I35,"="&amp;$I$3+1))+(COUNTIF('Round 3 - Hole by Hole'!J35,"="&amp;$J$3+1))+(COUNTIF('Round 3 - Hole by Hole'!L35,"="&amp;$L$3+1))+(COUNTIF('Round 3 - Hole by Hole'!M35,"="&amp;$M$3+1))+(COUNTIF('Round 3 - Hole by Hole'!N35,"="&amp;$N$3+1))+(COUNTIF('Round 3 - Hole by Hole'!O35,"="&amp;$O$3+1))+(COUNTIF('Round 3 - Hole by Hole'!P35,"="&amp;$P$3+1))+(COUNTIF('Round 3 - Hole by Hole'!Q35,"="&amp;$Q$3+1))+(COUNTIF('Round 3 - Hole by Hole'!R35,"="&amp;$R$3+1))+(COUNTIF('Round 3 - Hole by Hole'!S35,"="&amp;$S$3+1))+(COUNTIF('Round 3 - Hole by Hole'!T35,"="&amp;$T$3+1))</f>
        <v>9</v>
      </c>
      <c r="U38" s="87">
        <f>SUM(COUNTIF('Round 3 - Hole by Hole'!B35,"="&amp;$B$3+2))+(COUNTIF('Round 3 - Hole by Hole'!C35,"="&amp;$C$3+2))+(COUNTIF('Round 3 - Hole by Hole'!D35,"="&amp;$D$3+2))+(COUNTIF('Round 3 - Hole by Hole'!E35,"="&amp;$E$3+2))+(COUNTIF('Round 3 - Hole by Hole'!F35,"="&amp;$F$3+2))+(COUNTIF('Round 3 - Hole by Hole'!G35,"="&amp;$G$3+2))+(COUNTIF('Round 3 - Hole by Hole'!H35,"="&amp;$H$3+2))+(COUNTIF('Round 3 - Hole by Hole'!I35,"="&amp;$I$3+2))+(COUNTIF('Round 3 - Hole by Hole'!J35,"="&amp;$J$3+2))+(COUNTIF('Round 3 - Hole by Hole'!L35,"="&amp;$L$3+2))+(COUNTIF('Round 3 - Hole by Hole'!M35,"="&amp;$M$3+2))+(COUNTIF('Round 3 - Hole by Hole'!N35,"="&amp;$N$3+2))+(COUNTIF('Round 3 - Hole by Hole'!O35,"="&amp;$O$3+2))+(COUNTIF('Round 3 - Hole by Hole'!P35,"="&amp;$P$3+2))+(COUNTIF('Round 3 - Hole by Hole'!Q35,"="&amp;$Q$3+2))+(COUNTIF('Round 3 - Hole by Hole'!R35,"="&amp;$R$3+2))+(COUNTIF('Round 3 - Hole by Hole'!S35,"="&amp;$S$3+2))+(COUNTIF('Round 3 - Hole by Hole'!T35,"="&amp;$T$3+2))</f>
        <v>1</v>
      </c>
      <c r="V38" s="87">
        <f>SUM(COUNTIF('Round 3 - Hole by Hole'!B35,"&gt;"&amp;$B$3+2.1))+(COUNTIF('Round 3 - Hole by Hole'!C35,"&gt;"&amp;$C$3+2.1))+(COUNTIF('Round 3 - Hole by Hole'!D35,"&gt;"&amp;$D$3+2.1))+(COUNTIF('Round 3 - Hole by Hole'!E35,"&gt;"&amp;$E$3+2.1))+(COUNTIF('Round 3 - Hole by Hole'!F35,"&gt;"&amp;$F$3+2.1))+(COUNTIF('Round 3 - Hole by Hole'!G35,"&gt;"&amp;$G$3+2.1))+(COUNTIF('Round 3 - Hole by Hole'!H35,"&gt;"&amp;$H$3+2.1))+(COUNTIF('Round 3 - Hole by Hole'!I35,"&gt;"&amp;$I$3+2.1))+(COUNTIF('Round 3 - Hole by Hole'!J35,"&gt;"&amp;$J$3+2.1))+(COUNTIF('Round 3 - Hole by Hole'!L35,"&gt;"&amp;$L$3+2.1))+(COUNTIF('Round 3 - Hole by Hole'!M35,"&gt;"&amp;$M$3+2.1))+(COUNTIF('Round 3 - Hole by Hole'!N35,"&gt;"&amp;$N$3+2.1))+(COUNTIF('Round 3 - Hole by Hole'!O35,"&gt;"&amp;$O$3+2.1))+(COUNTIF('Round 3 - Hole by Hole'!P35,"&gt;"&amp;$P$3+2.1))+(COUNTIF('Round 3 - Hole by Hole'!Q35,"&gt;"&amp;$Q$3+2.1))+(COUNTIF('Round 3 - Hole by Hole'!R35,"&gt;"&amp;$R$3+2.1))+(COUNTIF('Round 3 - Hole by Hole'!S35,"&gt;"&amp;$S$3+2.1))+(COUNTIF('Round 3 - Hole by Hole'!T35,"&gt;"&amp;$T$3+2.1))</f>
        <v>0</v>
      </c>
      <c r="X38" s="86">
        <f t="shared" si="53"/>
        <v>0</v>
      </c>
      <c r="Y38" s="86">
        <f t="shared" si="49"/>
        <v>3</v>
      </c>
      <c r="Z38" s="86">
        <f t="shared" si="50"/>
        <v>19</v>
      </c>
      <c r="AA38" s="86">
        <f t="shared" si="51"/>
        <v>26</v>
      </c>
      <c r="AB38" s="86">
        <f t="shared" si="52"/>
        <v>5</v>
      </c>
      <c r="AC38" s="86">
        <f t="shared" si="54"/>
        <v>1</v>
      </c>
    </row>
    <row r="39" spans="1:29">
      <c r="A39" s="60" t="str">
        <f>'Players by Team'!G13</f>
        <v>ESTELLE SEON</v>
      </c>
      <c r="B39" s="90"/>
      <c r="C39" s="110">
        <f>SUM(COUNTIF('Round 1 - Hole by Hole'!B36,"&lt;"&amp;$B$2-1.9))+(COUNTIF('Round 1 - Hole by Hole'!C36,"&lt;"&amp;$C$2-1.9))+(COUNTIF('Round 1 - Hole by Hole'!D36,"&lt;"&amp;$D$2-1.9))+(COUNTIF('Round 1 - Hole by Hole'!E36,"&lt;"&amp;$E$2-1.9))+(COUNTIF('Round 1 - Hole by Hole'!F36,"&lt;"&amp;$F$2-1.9))+(COUNTIF('Round 1 - Hole by Hole'!G36,"&lt;"&amp;$G$2-1.9))+(COUNTIF('Round 1 - Hole by Hole'!H36,"&lt;"&amp;$H$2-1.9))+(COUNTIF('Round 1 - Hole by Hole'!I36,"&lt;"&amp;$I$2-1.9))+(COUNTIF('Round 1 - Hole by Hole'!J36,"&lt;"&amp;$J$2-1.9))+(COUNTIF('Round 1 - Hole by Hole'!L36,"&lt;"&amp;$L$2-1.9))+(COUNTIF('Round 1 - Hole by Hole'!M36,"&lt;"&amp;$M$2-1.9))+(COUNTIF('Round 1 - Hole by Hole'!N36,"&lt;"&amp;$N$2-1.9))+(COUNTIF('Round 1 - Hole by Hole'!O36,"&lt;"&amp;$O$2-1.9))+(COUNTIF('Round 1 - Hole by Hole'!P36,"&lt;"&amp;$P$2-1.9))+(COUNTIF('Round 1 - Hole by Hole'!Q36,"&lt;"&amp;$Q$2-1.9))+(COUNTIF('Round 1 - Hole by Hole'!R36,"&lt;"&amp;$R$2-1.9))+(COUNTIF('Round 1 - Hole by Hole'!S36,"&lt;"&amp;$S$2-1.9))+(COUNTIF('Round 1 - Hole by Hole'!T36,"&lt;"&amp;$T$2-1.9))</f>
        <v>0</v>
      </c>
      <c r="D39" s="110">
        <f>SUM(COUNTIF('Round 1 - Hole by Hole'!B36,"="&amp;$B$2-1))+(COUNTIF('Round 1 - Hole by Hole'!C36,"="&amp;$C$2-1))+(COUNTIF('Round 1 - Hole by Hole'!D36,"="&amp;$D$2-1))+(COUNTIF('Round 1 - Hole by Hole'!E36,"="&amp;$E$2-1))+(COUNTIF('Round 1 - Hole by Hole'!F36,"="&amp;$F$2-1))+(COUNTIF('Round 1 - Hole by Hole'!G36,"="&amp;$G$2-1))+(COUNTIF('Round 1 - Hole by Hole'!H36,"="&amp;$H$2-1))+(COUNTIF('Round 1 - Hole by Hole'!I36,"="&amp;$I$2-1))+(COUNTIF('Round 1 - Hole by Hole'!J36,"="&amp;$J$2-1))+(COUNTIF('Round 1 - Hole by Hole'!L36,"="&amp;$L$2-1))+(COUNTIF('Round 1 - Hole by Hole'!M36,"="&amp;$M$2-1))+(COUNTIF('Round 1 - Hole by Hole'!N36,"="&amp;$N$2-1))+(COUNTIF('Round 1 - Hole by Hole'!O36,"="&amp;$O$2-1))+(COUNTIF('Round 1 - Hole by Hole'!P36,"="&amp;$P$2-1))+(COUNTIF('Round 1 - Hole by Hole'!Q36,"="&amp;$Q$2-1))+(COUNTIF('Round 1 - Hole by Hole'!R36,"="&amp;$R$2-1))+(COUNTIF('Round 1 - Hole by Hole'!S36,"="&amp;$S$2-1))+(COUNTIF('Round 1 - Hole by Hole'!T36,"="&amp;$T$2-1))</f>
        <v>2</v>
      </c>
      <c r="E39" s="110">
        <f>SUM(COUNTIF('Round 1 - Hole by Hole'!B36,"="&amp;$B$2))+(COUNTIF('Round 1 - Hole by Hole'!C36,"="&amp;$C$2))+(COUNTIF('Round 1 - Hole by Hole'!D36,"="&amp;$D$2))+(COUNTIF('Round 1 - Hole by Hole'!E36,"="&amp;$E$2))+(COUNTIF('Round 1 - Hole by Hole'!F36,"="&amp;$F$2))+(COUNTIF('Round 1 - Hole by Hole'!G36,"="&amp;$G$2))+(COUNTIF('Round 1 - Hole by Hole'!H36,"="&amp;$H$2))+(COUNTIF('Round 1 - Hole by Hole'!I36,"="&amp;$I$2))+(COUNTIF('Round 1 - Hole by Hole'!J36,"="&amp;$J$2))+(COUNTIF('Round 1 - Hole by Hole'!L36,"="&amp;$L$2))+(COUNTIF('Round 1 - Hole by Hole'!M36,"="&amp;$M$2))+(COUNTIF('Round 1 - Hole by Hole'!N36,"="&amp;$N$2))+(COUNTIF('Round 1 - Hole by Hole'!O36,"="&amp;$O$2))+(COUNTIF('Round 1 - Hole by Hole'!P36,"="&amp;$P$2))+(COUNTIF('Round 1 - Hole by Hole'!Q36,"="&amp;$Q$2))+(COUNTIF('Round 1 - Hole by Hole'!R36,"="&amp;$R$2))+(COUNTIF('Round 1 - Hole by Hole'!S36,"="&amp;$S$2))+(COUNTIF('Round 1 - Hole by Hole'!T36,"="&amp;$T$2))</f>
        <v>9</v>
      </c>
      <c r="F39" s="110">
        <f>SUM(COUNTIF('Round 1 - Hole by Hole'!B36,"="&amp;$B$2+1))+(COUNTIF('Round 1 - Hole by Hole'!C36,"="&amp;$C$2+1))+(COUNTIF('Round 1 - Hole by Hole'!D36,"="&amp;$D$2+1))+(COUNTIF('Round 1 - Hole by Hole'!E36,"="&amp;$E$2+1))+(COUNTIF('Round 1 - Hole by Hole'!F36,"="&amp;$F$2+1))+(COUNTIF('Round 1 - Hole by Hole'!G36,"="&amp;$G$2+1))+(COUNTIF('Round 1 - Hole by Hole'!H36,"="&amp;$H$2+1))+(COUNTIF('Round 1 - Hole by Hole'!I36,"="&amp;$I$2+1))+(COUNTIF('Round 1 - Hole by Hole'!J36,"="&amp;$J$2+1))+(COUNTIF('Round 1 - Hole by Hole'!L36,"="&amp;$L$2+1))+(COUNTIF('Round 1 - Hole by Hole'!M36,"="&amp;$M$2+1))+(COUNTIF('Round 1 - Hole by Hole'!N36,"="&amp;$N$2+1))+(COUNTIF('Round 1 - Hole by Hole'!O36,"="&amp;$O$2+1))+(COUNTIF('Round 1 - Hole by Hole'!P36,"="&amp;$P$2+1))+(COUNTIF('Round 1 - Hole by Hole'!Q36,"="&amp;$Q$2+1))+(COUNTIF('Round 1 - Hole by Hole'!R36,"="&amp;$R$2+1))+(COUNTIF('Round 1 - Hole by Hole'!S36,"="&amp;$S$2+1))+(COUNTIF('Round 1 - Hole by Hole'!T36,"="&amp;$T$2+1))</f>
        <v>4</v>
      </c>
      <c r="G39" s="110">
        <f>SUM(COUNTIF('Round 1 - Hole by Hole'!B36,"="&amp;$B$2+2))+(COUNTIF('Round 1 - Hole by Hole'!C36,"="&amp;$C$2+2))+(COUNTIF('Round 1 - Hole by Hole'!D36,"="&amp;$D$2+2))+(COUNTIF('Round 1 - Hole by Hole'!E36,"="&amp;$E$2+2))+(COUNTIF('Round 1 - Hole by Hole'!F36,"="&amp;$F$2+2))+(COUNTIF('Round 1 - Hole by Hole'!G36,"="&amp;$G$2+2))+(COUNTIF('Round 1 - Hole by Hole'!H36,"="&amp;$H$2+2))+(COUNTIF('Round 1 - Hole by Hole'!I36,"="&amp;$I$2+2))+(COUNTIF('Round 1 - Hole by Hole'!J36,"="&amp;$J$2+2))+(COUNTIF('Round 1 - Hole by Hole'!L36,"="&amp;$L$2+2))+(COUNTIF('Round 1 - Hole by Hole'!M36,"="&amp;$M$2+2))+(COUNTIF('Round 1 - Hole by Hole'!N36,"="&amp;$N$2+2))+(COUNTIF('Round 1 - Hole by Hole'!O36,"="&amp;$O$2+2))+(COUNTIF('Round 1 - Hole by Hole'!P36,"="&amp;$P$2+2))+(COUNTIF('Round 1 - Hole by Hole'!Q36,"="&amp;$Q$2+2))+(COUNTIF('Round 1 - Hole by Hole'!R36,"="&amp;$R$2+2))+(COUNTIF('Round 1 - Hole by Hole'!S36,"="&amp;$S$2+2))+(COUNTIF('Round 1 - Hole by Hole'!T36,"="&amp;$T$2+2))</f>
        <v>2</v>
      </c>
      <c r="H39" s="110">
        <f>SUM(COUNTIF('Round 1 - Hole by Hole'!B36,"&gt;"&amp;$B$2+2.1))+(COUNTIF('Round 1 - Hole by Hole'!C36,"&gt;"&amp;$C$2+2.1))+(COUNTIF('Round 1 - Hole by Hole'!D36,"&gt;"&amp;$D$2+2.1))+(COUNTIF('Round 1 - Hole by Hole'!E36,"&gt;"&amp;$E$2+2.1))+(COUNTIF('Round 1 - Hole by Hole'!F36,"&gt;"&amp;$F$2+2.1))+(COUNTIF('Round 1 - Hole by Hole'!G36,"&gt;"&amp;$G$2+2.1))+(COUNTIF('Round 1 - Hole by Hole'!H36,"&gt;"&amp;$H$2+2.1))+(COUNTIF('Round 1 - Hole by Hole'!I36,"&gt;"&amp;$I$2+2.1))+(COUNTIF('Round 1 - Hole by Hole'!J36,"&gt;"&amp;$J$2+2.1))+(COUNTIF('Round 1 - Hole by Hole'!L36,"&gt;"&amp;$L$2+2.1))+(COUNTIF('Round 1 - Hole by Hole'!M36,"&gt;"&amp;$M$2+2.1))+(COUNTIF('Round 1 - Hole by Hole'!N36,"&gt;"&amp;$N$2+2.1))+(COUNTIF('Round 1 - Hole by Hole'!O36,"&gt;"&amp;$O$2+2.1))+(COUNTIF('Round 1 - Hole by Hole'!P36,"&gt;"&amp;$P$2+2.1))+(COUNTIF('Round 1 - Hole by Hole'!Q36,"&gt;"&amp;$Q$2+2.1))+(COUNTIF('Round 1 - Hole by Hole'!R36,"&gt;"&amp;$R$2+2.1))+(COUNTIF('Round 1 - Hole by Hole'!S36,"&gt;"&amp;$S$2+2.1))+(COUNTIF('Round 1 - Hole by Hole'!T36,"&gt;"&amp;$T$2+2.1))</f>
        <v>1</v>
      </c>
      <c r="J39" s="110">
        <f>SUM(COUNTIF('Round 2 - Hole by Hole'!B36,"&lt;"&amp;$B$2-1.9))+(COUNTIF('Round 2 - Hole by Hole'!C36,"&lt;"&amp;$C$2-1.9))+(COUNTIF('Round 2 - Hole by Hole'!D36,"&lt;"&amp;$D$2-1.9))+(COUNTIF('Round 2 - Hole by Hole'!E36,"&lt;"&amp;$E$2-1.9))+(COUNTIF('Round 2 - Hole by Hole'!F36,"&lt;"&amp;$F$2-1.9))+(COUNTIF('Round 2 - Hole by Hole'!G36,"&lt;"&amp;$G$2-1.9))+(COUNTIF('Round 2 - Hole by Hole'!H36,"&lt;"&amp;$H$2-1.9))+(COUNTIF('Round 2 - Hole by Hole'!I36,"&lt;"&amp;$I$2-1.9))+(COUNTIF('Round 2 - Hole by Hole'!J36,"&lt;"&amp;$J$2-1.9))+(COUNTIF('Round 2 - Hole by Hole'!L36,"&lt;"&amp;$L$2-1.9))+(COUNTIF('Round 2 - Hole by Hole'!M36,"&lt;"&amp;$M$2-1.9))+(COUNTIF('Round 2 - Hole by Hole'!N36,"&lt;"&amp;$N$2-1.9))+(COUNTIF('Round 2 - Hole by Hole'!O36,"&lt;"&amp;$O$2-1.9))+(COUNTIF('Round 2 - Hole by Hole'!P36,"&lt;"&amp;$P$2-1.9))+(COUNTIF('Round 2 - Hole by Hole'!Q36,"&lt;"&amp;$Q$2-1.9))+(COUNTIF('Round 2 - Hole by Hole'!R36,"&lt;"&amp;$R$2-1.9))+(COUNTIF('Round 2 - Hole by Hole'!S36,"&lt;"&amp;$S$2-1.9))+(COUNTIF('Round 2 - Hole by Hole'!T36,"&lt;"&amp;$T$2-1.9))</f>
        <v>0</v>
      </c>
      <c r="K39" s="110">
        <f>SUM(COUNTIF('Round 2 - Hole by Hole'!B36,"="&amp;$B$2-1))+(COUNTIF('Round 2 - Hole by Hole'!C36,"="&amp;$C$2-1))+(COUNTIF('Round 2 - Hole by Hole'!D36,"="&amp;$D$2-1))+(COUNTIF('Round 2 - Hole by Hole'!E36,"="&amp;$E$2-1))+(COUNTIF('Round 2 - Hole by Hole'!F36,"="&amp;$F$2-1))+(COUNTIF('Round 2 - Hole by Hole'!G36,"="&amp;$G$2-1))+(COUNTIF('Round 2 - Hole by Hole'!H36,"="&amp;$H$2-1))+(COUNTIF('Round 2 - Hole by Hole'!I36,"="&amp;$I$2-1))+(COUNTIF('Round 2 - Hole by Hole'!J36,"="&amp;$J$2-1))+(COUNTIF('Round 2 - Hole by Hole'!L36,"="&amp;$L$2-1))+(COUNTIF('Round 2 - Hole by Hole'!M36,"="&amp;$M$2-1))+(COUNTIF('Round 2 - Hole by Hole'!N36,"="&amp;$N$2-1))+(COUNTIF('Round 2 - Hole by Hole'!O36,"="&amp;$O$2-1))+(COUNTIF('Round 2 - Hole by Hole'!P36,"="&amp;$P$2-1))+(COUNTIF('Round 2 - Hole by Hole'!Q36,"="&amp;$Q$2-1))+(COUNTIF('Round 2 - Hole by Hole'!R36,"="&amp;$R$2-1))+(COUNTIF('Round 2 - Hole by Hole'!S36,"="&amp;$S$2-1))+(COUNTIF('Round 2 - Hole by Hole'!T36,"="&amp;$T$2-1))</f>
        <v>4</v>
      </c>
      <c r="L39" s="110">
        <f>SUM(COUNTIF('Round 2 - Hole by Hole'!B36,"="&amp;$B$2))+(COUNTIF('Round 2 - Hole by Hole'!C36,"="&amp;$C$2))+(COUNTIF('Round 2 - Hole by Hole'!D36,"="&amp;$D$2))+(COUNTIF('Round 2 - Hole by Hole'!E36,"="&amp;$E$2))+(COUNTIF('Round 2 - Hole by Hole'!F36,"="&amp;$F$2))+(COUNTIF('Round 2 - Hole by Hole'!G36,"="&amp;$G$2))+(COUNTIF('Round 2 - Hole by Hole'!H36,"="&amp;$H$2))+(COUNTIF('Round 2 - Hole by Hole'!I36,"="&amp;$I$2))+(COUNTIF('Round 2 - Hole by Hole'!J36,"="&amp;$J$2))+(COUNTIF('Round 2 - Hole by Hole'!L36,"="&amp;$L$2))+(COUNTIF('Round 2 - Hole by Hole'!M36,"="&amp;$M$2))+(COUNTIF('Round 2 - Hole by Hole'!N36,"="&amp;$N$2))+(COUNTIF('Round 2 - Hole by Hole'!O36,"="&amp;$O$2))+(COUNTIF('Round 2 - Hole by Hole'!P36,"="&amp;$P$2))+(COUNTIF('Round 2 - Hole by Hole'!Q36,"="&amp;$Q$2))+(COUNTIF('Round 2 - Hole by Hole'!R36,"="&amp;$R$2))+(COUNTIF('Round 2 - Hole by Hole'!S36,"="&amp;$S$2))+(COUNTIF('Round 2 - Hole by Hole'!T36,"="&amp;$T$2))</f>
        <v>8</v>
      </c>
      <c r="M39" s="110">
        <f>SUM(COUNTIF('Round 2 - Hole by Hole'!B36,"="&amp;$B$2+1))+(COUNTIF('Round 2 - Hole by Hole'!C36,"="&amp;$C$2+1))+(COUNTIF('Round 2 - Hole by Hole'!D36,"="&amp;$D$2+1))+(COUNTIF('Round 2 - Hole by Hole'!E36,"="&amp;$E$2+1))+(COUNTIF('Round 2 - Hole by Hole'!F36,"="&amp;$F$2+1))+(COUNTIF('Round 2 - Hole by Hole'!G36,"="&amp;$G$2+1))+(COUNTIF('Round 2 - Hole by Hole'!H36,"="&amp;$H$2+1))+(COUNTIF('Round 2 - Hole by Hole'!I36,"="&amp;$I$2+1))+(COUNTIF('Round 2 - Hole by Hole'!J36,"="&amp;$J$2+1))+(COUNTIF('Round 2 - Hole by Hole'!L36,"="&amp;$L$2+1))+(COUNTIF('Round 2 - Hole by Hole'!M36,"="&amp;$M$2+1))+(COUNTIF('Round 2 - Hole by Hole'!N36,"="&amp;$N$2+1))+(COUNTIF('Round 2 - Hole by Hole'!O36,"="&amp;$O$2+1))+(COUNTIF('Round 2 - Hole by Hole'!P36,"="&amp;$P$2+1))+(COUNTIF('Round 2 - Hole by Hole'!Q36,"="&amp;$Q$2+1))+(COUNTIF('Round 2 - Hole by Hole'!R36,"="&amp;$R$2+1))+(COUNTIF('Round 2 - Hole by Hole'!S36,"="&amp;$S$2+1))+(COUNTIF('Round 2 - Hole by Hole'!T36,"="&amp;$T$2+1))</f>
        <v>4</v>
      </c>
      <c r="N39" s="110">
        <f>SUM(COUNTIF('Round 2 - Hole by Hole'!B36,"="&amp;$B$2+2))+(COUNTIF('Round 2 - Hole by Hole'!C36,"="&amp;$C$2+2))+(COUNTIF('Round 2 - Hole by Hole'!D36,"="&amp;$D$2+2))+(COUNTIF('Round 2 - Hole by Hole'!E36,"="&amp;$E$2+2))+(COUNTIF('Round 2 - Hole by Hole'!F36,"="&amp;$F$2+2))+(COUNTIF('Round 2 - Hole by Hole'!G36,"="&amp;$G$2+2))+(COUNTIF('Round 2 - Hole by Hole'!H36,"="&amp;$H$2+2))+(COUNTIF('Round 2 - Hole by Hole'!I36,"="&amp;$I$2+2))+(COUNTIF('Round 2 - Hole by Hole'!J36,"="&amp;$J$2+2))+(COUNTIF('Round 2 - Hole by Hole'!L36,"="&amp;$L$2+2))+(COUNTIF('Round 2 - Hole by Hole'!M36,"="&amp;$M$2+2))+(COUNTIF('Round 2 - Hole by Hole'!N36,"="&amp;$N$2+2))+(COUNTIF('Round 2 - Hole by Hole'!O36,"="&amp;$O$2+2))+(COUNTIF('Round 2 - Hole by Hole'!P36,"="&amp;$P$2+2))+(COUNTIF('Round 2 - Hole by Hole'!Q36,"="&amp;$Q$2+2))+(COUNTIF('Round 2 - Hole by Hole'!R36,"="&amp;$R$2+2))+(COUNTIF('Round 2 - Hole by Hole'!S36,"="&amp;$S$2+2))+(COUNTIF('Round 2 - Hole by Hole'!T36,"="&amp;$T$2+2))</f>
        <v>2</v>
      </c>
      <c r="O39" s="110">
        <f>SUM(COUNTIF('Round 2 - Hole by Hole'!B36,"&gt;"&amp;$B$2+2.1))+(COUNTIF('Round 2 - Hole by Hole'!C36,"&gt;"&amp;$C$2+2.1))+(COUNTIF('Round 2 - Hole by Hole'!D36,"&gt;"&amp;$D$2+2.1))+(COUNTIF('Round 2 - Hole by Hole'!E36,"&gt;"&amp;$E$2+2.1))+(COUNTIF('Round 2 - Hole by Hole'!F36,"&gt;"&amp;$F$2+2.1))+(COUNTIF('Round 2 - Hole by Hole'!G36,"&gt;"&amp;$G$2+2.1))+(COUNTIF('Round 2 - Hole by Hole'!H36,"&gt;"&amp;$H$2+2.1))+(COUNTIF('Round 2 - Hole by Hole'!I36,"&gt;"&amp;$I$2+2.1))+(COUNTIF('Round 2 - Hole by Hole'!J36,"&gt;"&amp;$J$2+2.1))+(COUNTIF('Round 2 - Hole by Hole'!L36,"&gt;"&amp;$L$2+2.1))+(COUNTIF('Round 2 - Hole by Hole'!M36,"&gt;"&amp;$M$2+2.1))+(COUNTIF('Round 2 - Hole by Hole'!N36,"&gt;"&amp;$N$2+2.1))+(COUNTIF('Round 2 - Hole by Hole'!O36,"&gt;"&amp;$O$2+2.1))+(COUNTIF('Round 2 - Hole by Hole'!P36,"&gt;"&amp;$P$2+2.1))+(COUNTIF('Round 2 - Hole by Hole'!Q36,"&gt;"&amp;$Q$2+2.1))+(COUNTIF('Round 2 - Hole by Hole'!R36,"&gt;"&amp;$R$2+2.1))+(COUNTIF('Round 2 - Hole by Hole'!S36,"&gt;"&amp;$S$2+2.1))+(COUNTIF('Round 2 - Hole by Hole'!T36,"&gt;"&amp;$T$2+2.1))</f>
        <v>0</v>
      </c>
      <c r="Q39" s="110">
        <f>SUM(COUNTIF('Round 3 - Hole by Hole'!B36,"&lt;"&amp;$B$3-1.9))+(COUNTIF('Round 3 - Hole by Hole'!C36,"&lt;"&amp;$C$3-1.9))+(COUNTIF('Round 3 - Hole by Hole'!D36,"&lt;"&amp;$D$3-1.9))+(COUNTIF('Round 3 - Hole by Hole'!E36,"&lt;"&amp;$E$3-1.9))+(COUNTIF('Round 3 - Hole by Hole'!F36,"&lt;"&amp;$F$3-1.9))+(COUNTIF('Round 3 - Hole by Hole'!G36,"&lt;"&amp;$G$3-1.9))+(COUNTIF('Round 3 - Hole by Hole'!H36,"&lt;"&amp;$H$3-1.9))+(COUNTIF('Round 3 - Hole by Hole'!I36,"&lt;"&amp;$I$3-1.9))+(COUNTIF('Round 3 - Hole by Hole'!J36,"&lt;"&amp;$J$3-1.9))+(COUNTIF('Round 3 - Hole by Hole'!L36,"&lt;"&amp;$L$3-1.9))+(COUNTIF('Round 3 - Hole by Hole'!M36,"&lt;"&amp;$M$3-1.9))+(COUNTIF('Round 3 - Hole by Hole'!N36,"&lt;"&amp;$N$3-1.9))+(COUNTIF('Round 3 - Hole by Hole'!O36,"&lt;"&amp;$O$3-1.9))+(COUNTIF('Round 3 - Hole by Hole'!P36,"&lt;"&amp;$P$3-1.9))+(COUNTIF('Round 3 - Hole by Hole'!Q36,"&lt;"&amp;$Q$3-1.9))+(COUNTIF('Round 3 - Hole by Hole'!R36,"&lt;"&amp;$R$3-1.9))+(COUNTIF('Round 3 - Hole by Hole'!S36,"&lt;"&amp;$S$3-1.9))+(COUNTIF('Round 3 - Hole by Hole'!T36,"&lt;"&amp;$T$3-1.9))</f>
        <v>0</v>
      </c>
      <c r="R39" s="110">
        <f>SUM(COUNTIF('Round 3 - Hole by Hole'!B36,"="&amp;$B$3-1))+(COUNTIF('Round 3 - Hole by Hole'!C36,"="&amp;$C$3-1))+(COUNTIF('Round 3 - Hole by Hole'!D36,"="&amp;$D$3-1))+(COUNTIF('Round 3 - Hole by Hole'!E36,"="&amp;$E$3-1))+(COUNTIF('Round 3 - Hole by Hole'!F36,"="&amp;$F$3-1))+(COUNTIF('Round 3 - Hole by Hole'!G36,"="&amp;$G$3-1))+(COUNTIF('Round 3 - Hole by Hole'!H36,"="&amp;$H$3-1))+(COUNTIF('Round 3 - Hole by Hole'!I36,"="&amp;$I$3-1))+(COUNTIF('Round 3 - Hole by Hole'!J36,"="&amp;$J$3-1))+(COUNTIF('Round 3 - Hole by Hole'!L36,"="&amp;$L$3-1))+(COUNTIF('Round 3 - Hole by Hole'!M36,"="&amp;$M$3-1))+(COUNTIF('Round 3 - Hole by Hole'!N36,"="&amp;$N$3-1))+(COUNTIF('Round 3 - Hole by Hole'!O36,"="&amp;$O$3-1))+(COUNTIF('Round 3 - Hole by Hole'!P36,"="&amp;$P$3-1))+(COUNTIF('Round 3 - Hole by Hole'!Q36,"="&amp;$Q$3-1))+(COUNTIF('Round 3 - Hole by Hole'!R36,"="&amp;$R$3-1))+(COUNTIF('Round 3 - Hole by Hole'!S36,"="&amp;$S$3-1))+(COUNTIF('Round 3 - Hole by Hole'!T36,"="&amp;$T$3-1))</f>
        <v>0</v>
      </c>
      <c r="S39" s="110">
        <f>SUM(COUNTIF('Round 3 - Hole by Hole'!B36,"="&amp;$B$3))+(COUNTIF('Round 3 - Hole by Hole'!C36,"="&amp;$C$3))+(COUNTIF('Round 3 - Hole by Hole'!D36,"="&amp;$D$3))+(COUNTIF('Round 3 - Hole by Hole'!E36,"="&amp;$E$3))+(COUNTIF('Round 3 - Hole by Hole'!F36,"="&amp;$F$3))+(COUNTIF('Round 3 - Hole by Hole'!G36,"="&amp;$G$3))+(COUNTIF('Round 3 - Hole by Hole'!H36,"="&amp;$H$3))+(COUNTIF('Round 3 - Hole by Hole'!I36,"="&amp;$I$3))+(COUNTIF('Round 3 - Hole by Hole'!J36,"="&amp;$J$3))+(COUNTIF('Round 3 - Hole by Hole'!L36,"="&amp;$L$3))+(COUNTIF('Round 3 - Hole by Hole'!M36,"="&amp;$M$3))+(COUNTIF('Round 3 - Hole by Hole'!N36,"="&amp;$N$3))+(COUNTIF('Round 3 - Hole by Hole'!O36,"="&amp;$O$3))+(COUNTIF('Round 3 - Hole by Hole'!P36,"="&amp;$P$3))+(COUNTIF('Round 3 - Hole by Hole'!Q36,"="&amp;$Q$3))+(COUNTIF('Round 3 - Hole by Hole'!R36,"="&amp;$R$3))+(COUNTIF('Round 3 - Hole by Hole'!S36,"="&amp;$S$3))+(COUNTIF('Round 3 - Hole by Hole'!T36,"="&amp;$T$3))</f>
        <v>12</v>
      </c>
      <c r="T39" s="110">
        <f>SUM(COUNTIF('Round 3 - Hole by Hole'!B36,"="&amp;$B$3+1))+(COUNTIF('Round 3 - Hole by Hole'!C36,"="&amp;$C$3+1))+(COUNTIF('Round 3 - Hole by Hole'!D36,"="&amp;$D$3+1))+(COUNTIF('Round 3 - Hole by Hole'!E36,"="&amp;$E$3+1))+(COUNTIF('Round 3 - Hole by Hole'!F36,"="&amp;$F$3+1))+(COUNTIF('Round 3 - Hole by Hole'!G36,"="&amp;$G$3+1))+(COUNTIF('Round 3 - Hole by Hole'!H36,"="&amp;$H$3+1))+(COUNTIF('Round 3 - Hole by Hole'!I36,"="&amp;$I$3+1))+(COUNTIF('Round 3 - Hole by Hole'!J36,"="&amp;$J$3+1))+(COUNTIF('Round 3 - Hole by Hole'!L36,"="&amp;$L$3+1))+(COUNTIF('Round 3 - Hole by Hole'!M36,"="&amp;$M$3+1))+(COUNTIF('Round 3 - Hole by Hole'!N36,"="&amp;$N$3+1))+(COUNTIF('Round 3 - Hole by Hole'!O36,"="&amp;$O$3+1))+(COUNTIF('Round 3 - Hole by Hole'!P36,"="&amp;$P$3+1))+(COUNTIF('Round 3 - Hole by Hole'!Q36,"="&amp;$Q$3+1))+(COUNTIF('Round 3 - Hole by Hole'!R36,"="&amp;$R$3+1))+(COUNTIF('Round 3 - Hole by Hole'!S36,"="&amp;$S$3+1))+(COUNTIF('Round 3 - Hole by Hole'!T36,"="&amp;$T$3+1))</f>
        <v>6</v>
      </c>
      <c r="U39" s="110">
        <f>SUM(COUNTIF('Round 3 - Hole by Hole'!B36,"="&amp;$B$3+2))+(COUNTIF('Round 3 - Hole by Hole'!C36,"="&amp;$C$3+2))+(COUNTIF('Round 3 - Hole by Hole'!D36,"="&amp;$D$3+2))+(COUNTIF('Round 3 - Hole by Hole'!E36,"="&amp;$E$3+2))+(COUNTIF('Round 3 - Hole by Hole'!F36,"="&amp;$F$3+2))+(COUNTIF('Round 3 - Hole by Hole'!G36,"="&amp;$G$3+2))+(COUNTIF('Round 3 - Hole by Hole'!H36,"="&amp;$H$3+2))+(COUNTIF('Round 3 - Hole by Hole'!I36,"="&amp;$I$3+2))+(COUNTIF('Round 3 - Hole by Hole'!J36,"="&amp;$J$3+2))+(COUNTIF('Round 3 - Hole by Hole'!L36,"="&amp;$L$3+2))+(COUNTIF('Round 3 - Hole by Hole'!M36,"="&amp;$M$3+2))+(COUNTIF('Round 3 - Hole by Hole'!N36,"="&amp;$N$3+2))+(COUNTIF('Round 3 - Hole by Hole'!O36,"="&amp;$O$3+2))+(COUNTIF('Round 3 - Hole by Hole'!P36,"="&amp;$P$3+2))+(COUNTIF('Round 3 - Hole by Hole'!Q36,"="&amp;$Q$3+2))+(COUNTIF('Round 3 - Hole by Hole'!R36,"="&amp;$R$3+2))+(COUNTIF('Round 3 - Hole by Hole'!S36,"="&amp;$S$3+2))+(COUNTIF('Round 3 - Hole by Hole'!T36,"="&amp;$T$3+2))</f>
        <v>0</v>
      </c>
      <c r="V39" s="110">
        <f>SUM(COUNTIF('Round 3 - Hole by Hole'!B36,"&gt;"&amp;$B$3+2.1))+(COUNTIF('Round 3 - Hole by Hole'!C36,"&gt;"&amp;$C$3+2.1))+(COUNTIF('Round 3 - Hole by Hole'!D36,"&gt;"&amp;$D$3+2.1))+(COUNTIF('Round 3 - Hole by Hole'!E36,"&gt;"&amp;$E$3+2.1))+(COUNTIF('Round 3 - Hole by Hole'!F36,"&gt;"&amp;$F$3+2.1))+(COUNTIF('Round 3 - Hole by Hole'!G36,"&gt;"&amp;$G$3+2.1))+(COUNTIF('Round 3 - Hole by Hole'!H36,"&gt;"&amp;$H$3+2.1))+(COUNTIF('Round 3 - Hole by Hole'!I36,"&gt;"&amp;$I$3+2.1))+(COUNTIF('Round 3 - Hole by Hole'!J36,"&gt;"&amp;$J$3+2.1))+(COUNTIF('Round 3 - Hole by Hole'!L36,"&gt;"&amp;$L$3+2.1))+(COUNTIF('Round 3 - Hole by Hole'!M36,"&gt;"&amp;$M$3+2.1))+(COUNTIF('Round 3 - Hole by Hole'!N36,"&gt;"&amp;$N$3+2.1))+(COUNTIF('Round 3 - Hole by Hole'!O36,"&gt;"&amp;$O$3+2.1))+(COUNTIF('Round 3 - Hole by Hole'!P36,"&gt;"&amp;$P$3+2.1))+(COUNTIF('Round 3 - Hole by Hole'!Q36,"&gt;"&amp;$Q$3+2.1))+(COUNTIF('Round 3 - Hole by Hole'!R36,"&gt;"&amp;$R$3+2.1))+(COUNTIF('Round 3 - Hole by Hole'!S36,"&gt;"&amp;$S$3+2.1))+(COUNTIF('Round 3 - Hole by Hole'!T36,"&gt;"&amp;$T$3+2.1))</f>
        <v>0</v>
      </c>
      <c r="X39" s="110">
        <f t="shared" si="53"/>
        <v>0</v>
      </c>
      <c r="Y39" s="110">
        <f t="shared" si="49"/>
        <v>6</v>
      </c>
      <c r="Z39" s="110">
        <f t="shared" si="50"/>
        <v>29</v>
      </c>
      <c r="AA39" s="110">
        <f t="shared" si="51"/>
        <v>14</v>
      </c>
      <c r="AB39" s="110">
        <f t="shared" si="52"/>
        <v>4</v>
      </c>
      <c r="AC39" s="110">
        <f t="shared" si="54"/>
        <v>1</v>
      </c>
    </row>
    <row r="40" spans="1:29">
      <c r="A40" s="60" t="str">
        <f>'Players by Team'!G14</f>
        <v>KATE LAIRD</v>
      </c>
      <c r="B40" s="90"/>
      <c r="C40" s="86">
        <f>SUM(COUNTIF('Round 1 - Hole by Hole'!B37,"&lt;"&amp;$B$2-1.9))+(COUNTIF('Round 1 - Hole by Hole'!C37,"&lt;"&amp;$C$2-1.9))+(COUNTIF('Round 1 - Hole by Hole'!D37,"&lt;"&amp;$D$2-1.9))+(COUNTIF('Round 1 - Hole by Hole'!E37,"&lt;"&amp;$E$2-1.9))+(COUNTIF('Round 1 - Hole by Hole'!F37,"&lt;"&amp;$F$2-1.9))+(COUNTIF('Round 1 - Hole by Hole'!G37,"&lt;"&amp;$G$2-1.9))+(COUNTIF('Round 1 - Hole by Hole'!H37,"&lt;"&amp;$H$2-1.9))+(COUNTIF('Round 1 - Hole by Hole'!I37,"&lt;"&amp;$I$2-1.9))+(COUNTIF('Round 1 - Hole by Hole'!J37,"&lt;"&amp;$J$2-1.9))+(COUNTIF('Round 1 - Hole by Hole'!L37,"&lt;"&amp;$L$2-1.9))+(COUNTIF('Round 1 - Hole by Hole'!M37,"&lt;"&amp;$M$2-1.9))+(COUNTIF('Round 1 - Hole by Hole'!N37,"&lt;"&amp;$N$2-1.9))+(COUNTIF('Round 1 - Hole by Hole'!O37,"&lt;"&amp;$O$2-1.9))+(COUNTIF('Round 1 - Hole by Hole'!P37,"&lt;"&amp;$P$2-1.9))+(COUNTIF('Round 1 - Hole by Hole'!Q37,"&lt;"&amp;$Q$2-1.9))+(COUNTIF('Round 1 - Hole by Hole'!R37,"&lt;"&amp;$R$2-1.9))+(COUNTIF('Round 1 - Hole by Hole'!S37,"&lt;"&amp;$S$2-1.9))+(COUNTIF('Round 1 - Hole by Hole'!T37,"&lt;"&amp;$T$2-1.9))</f>
        <v>0</v>
      </c>
      <c r="D40" s="87">
        <f>SUM(COUNTIF('Round 1 - Hole by Hole'!B37,"="&amp;$B$2-1))+(COUNTIF('Round 1 - Hole by Hole'!C37,"="&amp;$C$2-1))+(COUNTIF('Round 1 - Hole by Hole'!D37,"="&amp;$D$2-1))+(COUNTIF('Round 1 - Hole by Hole'!E37,"="&amp;$E$2-1))+(COUNTIF('Round 1 - Hole by Hole'!F37,"="&amp;$F$2-1))+(COUNTIF('Round 1 - Hole by Hole'!G37,"="&amp;$G$2-1))+(COUNTIF('Round 1 - Hole by Hole'!H37,"="&amp;$H$2-1))+(COUNTIF('Round 1 - Hole by Hole'!I37,"="&amp;$I$2-1))+(COUNTIF('Round 1 - Hole by Hole'!J37,"="&amp;$J$2-1))+(COUNTIF('Round 1 - Hole by Hole'!L37,"="&amp;$L$2-1))+(COUNTIF('Round 1 - Hole by Hole'!M37,"="&amp;$M$2-1))+(COUNTIF('Round 1 - Hole by Hole'!N37,"="&amp;$N$2-1))+(COUNTIF('Round 1 - Hole by Hole'!O37,"="&amp;$O$2-1))+(COUNTIF('Round 1 - Hole by Hole'!P37,"="&amp;$P$2-1))+(COUNTIF('Round 1 - Hole by Hole'!Q37,"="&amp;$Q$2-1))+(COUNTIF('Round 1 - Hole by Hole'!R37,"="&amp;$R$2-1))+(COUNTIF('Round 1 - Hole by Hole'!S37,"="&amp;$S$2-1))+(COUNTIF('Round 1 - Hole by Hole'!T37,"="&amp;$T$2-1))</f>
        <v>3</v>
      </c>
      <c r="E40" s="87">
        <f>SUM(COUNTIF('Round 1 - Hole by Hole'!B37,"="&amp;$B$2))+(COUNTIF('Round 1 - Hole by Hole'!C37,"="&amp;$C$2))+(COUNTIF('Round 1 - Hole by Hole'!D37,"="&amp;$D$2))+(COUNTIF('Round 1 - Hole by Hole'!E37,"="&amp;$E$2))+(COUNTIF('Round 1 - Hole by Hole'!F37,"="&amp;$F$2))+(COUNTIF('Round 1 - Hole by Hole'!G37,"="&amp;$G$2))+(COUNTIF('Round 1 - Hole by Hole'!H37,"="&amp;$H$2))+(COUNTIF('Round 1 - Hole by Hole'!I37,"="&amp;$I$2))+(COUNTIF('Round 1 - Hole by Hole'!J37,"="&amp;$J$2))+(COUNTIF('Round 1 - Hole by Hole'!L37,"="&amp;$L$2))+(COUNTIF('Round 1 - Hole by Hole'!M37,"="&amp;$M$2))+(COUNTIF('Round 1 - Hole by Hole'!N37,"="&amp;$N$2))+(COUNTIF('Round 1 - Hole by Hole'!O37,"="&amp;$O$2))+(COUNTIF('Round 1 - Hole by Hole'!P37,"="&amp;$P$2))+(COUNTIF('Round 1 - Hole by Hole'!Q37,"="&amp;$Q$2))+(COUNTIF('Round 1 - Hole by Hole'!R37,"="&amp;$R$2))+(COUNTIF('Round 1 - Hole by Hole'!S37,"="&amp;$S$2))+(COUNTIF('Round 1 - Hole by Hole'!T37,"="&amp;$T$2))</f>
        <v>7</v>
      </c>
      <c r="F40" s="87">
        <f>SUM(COUNTIF('Round 1 - Hole by Hole'!B37,"="&amp;$B$2+1))+(COUNTIF('Round 1 - Hole by Hole'!C37,"="&amp;$C$2+1))+(COUNTIF('Round 1 - Hole by Hole'!D37,"="&amp;$D$2+1))+(COUNTIF('Round 1 - Hole by Hole'!E37,"="&amp;$E$2+1))+(COUNTIF('Round 1 - Hole by Hole'!F37,"="&amp;$F$2+1))+(COUNTIF('Round 1 - Hole by Hole'!G37,"="&amp;$G$2+1))+(COUNTIF('Round 1 - Hole by Hole'!H37,"="&amp;$H$2+1))+(COUNTIF('Round 1 - Hole by Hole'!I37,"="&amp;$I$2+1))+(COUNTIF('Round 1 - Hole by Hole'!J37,"="&amp;$J$2+1))+(COUNTIF('Round 1 - Hole by Hole'!L37,"="&amp;$L$2+1))+(COUNTIF('Round 1 - Hole by Hole'!M37,"="&amp;$M$2+1))+(COUNTIF('Round 1 - Hole by Hole'!N37,"="&amp;$N$2+1))+(COUNTIF('Round 1 - Hole by Hole'!O37,"="&amp;$O$2+1))+(COUNTIF('Round 1 - Hole by Hole'!P37,"="&amp;$P$2+1))+(COUNTIF('Round 1 - Hole by Hole'!Q37,"="&amp;$Q$2+1))+(COUNTIF('Round 1 - Hole by Hole'!R37,"="&amp;$R$2+1))+(COUNTIF('Round 1 - Hole by Hole'!S37,"="&amp;$S$2+1))+(COUNTIF('Round 1 - Hole by Hole'!T37,"="&amp;$T$2+1))</f>
        <v>6</v>
      </c>
      <c r="G40" s="87">
        <f>SUM(COUNTIF('Round 1 - Hole by Hole'!B37,"="&amp;$B$2+2))+(COUNTIF('Round 1 - Hole by Hole'!C37,"="&amp;$C$2+2))+(COUNTIF('Round 1 - Hole by Hole'!D37,"="&amp;$D$2+2))+(COUNTIF('Round 1 - Hole by Hole'!E37,"="&amp;$E$2+2))+(COUNTIF('Round 1 - Hole by Hole'!F37,"="&amp;$F$2+2))+(COUNTIF('Round 1 - Hole by Hole'!G37,"="&amp;$G$2+2))+(COUNTIF('Round 1 - Hole by Hole'!H37,"="&amp;$H$2+2))+(COUNTIF('Round 1 - Hole by Hole'!I37,"="&amp;$I$2+2))+(COUNTIF('Round 1 - Hole by Hole'!J37,"="&amp;$J$2+2))+(COUNTIF('Round 1 - Hole by Hole'!L37,"="&amp;$L$2+2))+(COUNTIF('Round 1 - Hole by Hole'!M37,"="&amp;$M$2+2))+(COUNTIF('Round 1 - Hole by Hole'!N37,"="&amp;$N$2+2))+(COUNTIF('Round 1 - Hole by Hole'!O37,"="&amp;$O$2+2))+(COUNTIF('Round 1 - Hole by Hole'!P37,"="&amp;$P$2+2))+(COUNTIF('Round 1 - Hole by Hole'!Q37,"="&amp;$Q$2+2))+(COUNTIF('Round 1 - Hole by Hole'!R37,"="&amp;$R$2+2))+(COUNTIF('Round 1 - Hole by Hole'!S37,"="&amp;$S$2+2))+(COUNTIF('Round 1 - Hole by Hole'!T37,"="&amp;$T$2+2))</f>
        <v>1</v>
      </c>
      <c r="H40" s="87">
        <f>SUM(COUNTIF('Round 1 - Hole by Hole'!B37,"&gt;"&amp;$B$2+2.1))+(COUNTIF('Round 1 - Hole by Hole'!C37,"&gt;"&amp;$C$2+2.1))+(COUNTIF('Round 1 - Hole by Hole'!D37,"&gt;"&amp;$D$2+2.1))+(COUNTIF('Round 1 - Hole by Hole'!E37,"&gt;"&amp;$E$2+2.1))+(COUNTIF('Round 1 - Hole by Hole'!F37,"&gt;"&amp;$F$2+2.1))+(COUNTIF('Round 1 - Hole by Hole'!G37,"&gt;"&amp;$G$2+2.1))+(COUNTIF('Round 1 - Hole by Hole'!H37,"&gt;"&amp;$H$2+2.1))+(COUNTIF('Round 1 - Hole by Hole'!I37,"&gt;"&amp;$I$2+2.1))+(COUNTIF('Round 1 - Hole by Hole'!J37,"&gt;"&amp;$J$2+2.1))+(COUNTIF('Round 1 - Hole by Hole'!L37,"&gt;"&amp;$L$2+2.1))+(COUNTIF('Round 1 - Hole by Hole'!M37,"&gt;"&amp;$M$2+2.1))+(COUNTIF('Round 1 - Hole by Hole'!N37,"&gt;"&amp;$N$2+2.1))+(COUNTIF('Round 1 - Hole by Hole'!O37,"&gt;"&amp;$O$2+2.1))+(COUNTIF('Round 1 - Hole by Hole'!P37,"&gt;"&amp;$P$2+2.1))+(COUNTIF('Round 1 - Hole by Hole'!Q37,"&gt;"&amp;$Q$2+2.1))+(COUNTIF('Round 1 - Hole by Hole'!R37,"&gt;"&amp;$R$2+2.1))+(COUNTIF('Round 1 - Hole by Hole'!S37,"&gt;"&amp;$S$2+2.1))+(COUNTIF('Round 1 - Hole by Hole'!T37,"&gt;"&amp;$T$2+2.1))</f>
        <v>1</v>
      </c>
      <c r="J40" s="86">
        <f>SUM(COUNTIF('Round 2 - Hole by Hole'!B37,"&lt;"&amp;$B$2-1.9))+(COUNTIF('Round 2 - Hole by Hole'!C37,"&lt;"&amp;$C$2-1.9))+(COUNTIF('Round 2 - Hole by Hole'!D37,"&lt;"&amp;$D$2-1.9))+(COUNTIF('Round 2 - Hole by Hole'!E37,"&lt;"&amp;$E$2-1.9))+(COUNTIF('Round 2 - Hole by Hole'!F37,"&lt;"&amp;$F$2-1.9))+(COUNTIF('Round 2 - Hole by Hole'!G37,"&lt;"&amp;$G$2-1.9))+(COUNTIF('Round 2 - Hole by Hole'!H37,"&lt;"&amp;$H$2-1.9))+(COUNTIF('Round 2 - Hole by Hole'!I37,"&lt;"&amp;$I$2-1.9))+(COUNTIF('Round 2 - Hole by Hole'!J37,"&lt;"&amp;$J$2-1.9))+(COUNTIF('Round 2 - Hole by Hole'!L37,"&lt;"&amp;$L$2-1.9))+(COUNTIF('Round 2 - Hole by Hole'!M37,"&lt;"&amp;$M$2-1.9))+(COUNTIF('Round 2 - Hole by Hole'!N37,"&lt;"&amp;$N$2-1.9))+(COUNTIF('Round 2 - Hole by Hole'!O37,"&lt;"&amp;$O$2-1.9))+(COUNTIF('Round 2 - Hole by Hole'!P37,"&lt;"&amp;$P$2-1.9))+(COUNTIF('Round 2 - Hole by Hole'!Q37,"&lt;"&amp;$Q$2-1.9))+(COUNTIF('Round 2 - Hole by Hole'!R37,"&lt;"&amp;$R$2-1.9))+(COUNTIF('Round 2 - Hole by Hole'!S37,"&lt;"&amp;$S$2-1.9))+(COUNTIF('Round 2 - Hole by Hole'!T37,"&lt;"&amp;$T$2-1.9))</f>
        <v>0</v>
      </c>
      <c r="K40" s="87">
        <f>SUM(COUNTIF('Round 2 - Hole by Hole'!B37,"="&amp;$B$2-1))+(COUNTIF('Round 2 - Hole by Hole'!C37,"="&amp;$C$2-1))+(COUNTIF('Round 2 - Hole by Hole'!D37,"="&amp;$D$2-1))+(COUNTIF('Round 2 - Hole by Hole'!E37,"="&amp;$E$2-1))+(COUNTIF('Round 2 - Hole by Hole'!F37,"="&amp;$F$2-1))+(COUNTIF('Round 2 - Hole by Hole'!G37,"="&amp;$G$2-1))+(COUNTIF('Round 2 - Hole by Hole'!H37,"="&amp;$H$2-1))+(COUNTIF('Round 2 - Hole by Hole'!I37,"="&amp;$I$2-1))+(COUNTIF('Round 2 - Hole by Hole'!J37,"="&amp;$J$2-1))+(COUNTIF('Round 2 - Hole by Hole'!L37,"="&amp;$L$2-1))+(COUNTIF('Round 2 - Hole by Hole'!M37,"="&amp;$M$2-1))+(COUNTIF('Round 2 - Hole by Hole'!N37,"="&amp;$N$2-1))+(COUNTIF('Round 2 - Hole by Hole'!O37,"="&amp;$O$2-1))+(COUNTIF('Round 2 - Hole by Hole'!P37,"="&amp;$P$2-1))+(COUNTIF('Round 2 - Hole by Hole'!Q37,"="&amp;$Q$2-1))+(COUNTIF('Round 2 - Hole by Hole'!R37,"="&amp;$R$2-1))+(COUNTIF('Round 2 - Hole by Hole'!S37,"="&amp;$S$2-1))+(COUNTIF('Round 2 - Hole by Hole'!T37,"="&amp;$T$2-1))</f>
        <v>0</v>
      </c>
      <c r="L40" s="87">
        <f>SUM(COUNTIF('Round 2 - Hole by Hole'!B37,"="&amp;$B$2))+(COUNTIF('Round 2 - Hole by Hole'!C37,"="&amp;$C$2))+(COUNTIF('Round 2 - Hole by Hole'!D37,"="&amp;$D$2))+(COUNTIF('Round 2 - Hole by Hole'!E37,"="&amp;$E$2))+(COUNTIF('Round 2 - Hole by Hole'!F37,"="&amp;$F$2))+(COUNTIF('Round 2 - Hole by Hole'!G37,"="&amp;$G$2))+(COUNTIF('Round 2 - Hole by Hole'!H37,"="&amp;$H$2))+(COUNTIF('Round 2 - Hole by Hole'!I37,"="&amp;$I$2))+(COUNTIF('Round 2 - Hole by Hole'!J37,"="&amp;$J$2))+(COUNTIF('Round 2 - Hole by Hole'!L37,"="&amp;$L$2))+(COUNTIF('Round 2 - Hole by Hole'!M37,"="&amp;$M$2))+(COUNTIF('Round 2 - Hole by Hole'!N37,"="&amp;$N$2))+(COUNTIF('Round 2 - Hole by Hole'!O37,"="&amp;$O$2))+(COUNTIF('Round 2 - Hole by Hole'!P37,"="&amp;$P$2))+(COUNTIF('Round 2 - Hole by Hole'!Q37,"="&amp;$Q$2))+(COUNTIF('Round 2 - Hole by Hole'!R37,"="&amp;$R$2))+(COUNTIF('Round 2 - Hole by Hole'!S37,"="&amp;$S$2))+(COUNTIF('Round 2 - Hole by Hole'!T37,"="&amp;$T$2))</f>
        <v>7</v>
      </c>
      <c r="M40" s="87">
        <f>SUM(COUNTIF('Round 2 - Hole by Hole'!B37,"="&amp;$B$2+1))+(COUNTIF('Round 2 - Hole by Hole'!C37,"="&amp;$C$2+1))+(COUNTIF('Round 2 - Hole by Hole'!D37,"="&amp;$D$2+1))+(COUNTIF('Round 2 - Hole by Hole'!E37,"="&amp;$E$2+1))+(COUNTIF('Round 2 - Hole by Hole'!F37,"="&amp;$F$2+1))+(COUNTIF('Round 2 - Hole by Hole'!G37,"="&amp;$G$2+1))+(COUNTIF('Round 2 - Hole by Hole'!H37,"="&amp;$H$2+1))+(COUNTIF('Round 2 - Hole by Hole'!I37,"="&amp;$I$2+1))+(COUNTIF('Round 2 - Hole by Hole'!J37,"="&amp;$J$2+1))+(COUNTIF('Round 2 - Hole by Hole'!L37,"="&amp;$L$2+1))+(COUNTIF('Round 2 - Hole by Hole'!M37,"="&amp;$M$2+1))+(COUNTIF('Round 2 - Hole by Hole'!N37,"="&amp;$N$2+1))+(COUNTIF('Round 2 - Hole by Hole'!O37,"="&amp;$O$2+1))+(COUNTIF('Round 2 - Hole by Hole'!P37,"="&amp;$P$2+1))+(COUNTIF('Round 2 - Hole by Hole'!Q37,"="&amp;$Q$2+1))+(COUNTIF('Round 2 - Hole by Hole'!R37,"="&amp;$R$2+1))+(COUNTIF('Round 2 - Hole by Hole'!S37,"="&amp;$S$2+1))+(COUNTIF('Round 2 - Hole by Hole'!T37,"="&amp;$T$2+1))</f>
        <v>9</v>
      </c>
      <c r="N40" s="87">
        <f>SUM(COUNTIF('Round 2 - Hole by Hole'!B37,"="&amp;$B$2+2))+(COUNTIF('Round 2 - Hole by Hole'!C37,"="&amp;$C$2+2))+(COUNTIF('Round 2 - Hole by Hole'!D37,"="&amp;$D$2+2))+(COUNTIF('Round 2 - Hole by Hole'!E37,"="&amp;$E$2+2))+(COUNTIF('Round 2 - Hole by Hole'!F37,"="&amp;$F$2+2))+(COUNTIF('Round 2 - Hole by Hole'!G37,"="&amp;$G$2+2))+(COUNTIF('Round 2 - Hole by Hole'!H37,"="&amp;$H$2+2))+(COUNTIF('Round 2 - Hole by Hole'!I37,"="&amp;$I$2+2))+(COUNTIF('Round 2 - Hole by Hole'!J37,"="&amp;$J$2+2))+(COUNTIF('Round 2 - Hole by Hole'!L37,"="&amp;$L$2+2))+(COUNTIF('Round 2 - Hole by Hole'!M37,"="&amp;$M$2+2))+(COUNTIF('Round 2 - Hole by Hole'!N37,"="&amp;$N$2+2))+(COUNTIF('Round 2 - Hole by Hole'!O37,"="&amp;$O$2+2))+(COUNTIF('Round 2 - Hole by Hole'!P37,"="&amp;$P$2+2))+(COUNTIF('Round 2 - Hole by Hole'!Q37,"="&amp;$Q$2+2))+(COUNTIF('Round 2 - Hole by Hole'!R37,"="&amp;$R$2+2))+(COUNTIF('Round 2 - Hole by Hole'!S37,"="&amp;$S$2+2))+(COUNTIF('Round 2 - Hole by Hole'!T37,"="&amp;$T$2+2))</f>
        <v>2</v>
      </c>
      <c r="O40" s="87">
        <f>SUM(COUNTIF('Round 2 - Hole by Hole'!B37,"&gt;"&amp;$B$2+2.1))+(COUNTIF('Round 2 - Hole by Hole'!C37,"&gt;"&amp;$C$2+2.1))+(COUNTIF('Round 2 - Hole by Hole'!D37,"&gt;"&amp;$D$2+2.1))+(COUNTIF('Round 2 - Hole by Hole'!E37,"&gt;"&amp;$E$2+2.1))+(COUNTIF('Round 2 - Hole by Hole'!F37,"&gt;"&amp;$F$2+2.1))+(COUNTIF('Round 2 - Hole by Hole'!G37,"&gt;"&amp;$G$2+2.1))+(COUNTIF('Round 2 - Hole by Hole'!H37,"&gt;"&amp;$H$2+2.1))+(COUNTIF('Round 2 - Hole by Hole'!I37,"&gt;"&amp;$I$2+2.1))+(COUNTIF('Round 2 - Hole by Hole'!J37,"&gt;"&amp;$J$2+2.1))+(COUNTIF('Round 2 - Hole by Hole'!L37,"&gt;"&amp;$L$2+2.1))+(COUNTIF('Round 2 - Hole by Hole'!M37,"&gt;"&amp;$M$2+2.1))+(COUNTIF('Round 2 - Hole by Hole'!N37,"&gt;"&amp;$N$2+2.1))+(COUNTIF('Round 2 - Hole by Hole'!O37,"&gt;"&amp;$O$2+2.1))+(COUNTIF('Round 2 - Hole by Hole'!P37,"&gt;"&amp;$P$2+2.1))+(COUNTIF('Round 2 - Hole by Hole'!Q37,"&gt;"&amp;$Q$2+2.1))+(COUNTIF('Round 2 - Hole by Hole'!R37,"&gt;"&amp;$R$2+2.1))+(COUNTIF('Round 2 - Hole by Hole'!S37,"&gt;"&amp;$S$2+2.1))+(COUNTIF('Round 2 - Hole by Hole'!T37,"&gt;"&amp;$T$2+2.1))</f>
        <v>0</v>
      </c>
      <c r="Q40" s="86">
        <f>SUM(COUNTIF('Round 3 - Hole by Hole'!B37,"&lt;"&amp;$B$3-1.9))+(COUNTIF('Round 3 - Hole by Hole'!C37,"&lt;"&amp;$C$3-1.9))+(COUNTIF('Round 3 - Hole by Hole'!D37,"&lt;"&amp;$D$3-1.9))+(COUNTIF('Round 3 - Hole by Hole'!E37,"&lt;"&amp;$E$3-1.9))+(COUNTIF('Round 3 - Hole by Hole'!F37,"&lt;"&amp;$F$3-1.9))+(COUNTIF('Round 3 - Hole by Hole'!G37,"&lt;"&amp;$G$3-1.9))+(COUNTIF('Round 3 - Hole by Hole'!H37,"&lt;"&amp;$H$3-1.9))+(COUNTIF('Round 3 - Hole by Hole'!I37,"&lt;"&amp;$I$3-1.9))+(COUNTIF('Round 3 - Hole by Hole'!J37,"&lt;"&amp;$J$3-1.9))+(COUNTIF('Round 3 - Hole by Hole'!L37,"&lt;"&amp;$L$3-1.9))+(COUNTIF('Round 3 - Hole by Hole'!M37,"&lt;"&amp;$M$3-1.9))+(COUNTIF('Round 3 - Hole by Hole'!N37,"&lt;"&amp;$N$3-1.9))+(COUNTIF('Round 3 - Hole by Hole'!O37,"&lt;"&amp;$O$3-1.9))+(COUNTIF('Round 3 - Hole by Hole'!P37,"&lt;"&amp;$P$3-1.9))+(COUNTIF('Round 3 - Hole by Hole'!Q37,"&lt;"&amp;$Q$3-1.9))+(COUNTIF('Round 3 - Hole by Hole'!R37,"&lt;"&amp;$R$3-1.9))+(COUNTIF('Round 3 - Hole by Hole'!S37,"&lt;"&amp;$S$3-1.9))+(COUNTIF('Round 3 - Hole by Hole'!T37,"&lt;"&amp;$T$3-1.9))</f>
        <v>0</v>
      </c>
      <c r="R40" s="87">
        <f>SUM(COUNTIF('Round 3 - Hole by Hole'!B37,"="&amp;$B$3-1))+(COUNTIF('Round 3 - Hole by Hole'!C37,"="&amp;$C$3-1))+(COUNTIF('Round 3 - Hole by Hole'!D37,"="&amp;$D$3-1))+(COUNTIF('Round 3 - Hole by Hole'!E37,"="&amp;$E$3-1))+(COUNTIF('Round 3 - Hole by Hole'!F37,"="&amp;$F$3-1))+(COUNTIF('Round 3 - Hole by Hole'!G37,"="&amp;$G$3-1))+(COUNTIF('Round 3 - Hole by Hole'!H37,"="&amp;$H$3-1))+(COUNTIF('Round 3 - Hole by Hole'!I37,"="&amp;$I$3-1))+(COUNTIF('Round 3 - Hole by Hole'!J37,"="&amp;$J$3-1))+(COUNTIF('Round 3 - Hole by Hole'!L37,"="&amp;$L$3-1))+(COUNTIF('Round 3 - Hole by Hole'!M37,"="&amp;$M$3-1))+(COUNTIF('Round 3 - Hole by Hole'!N37,"="&amp;$N$3-1))+(COUNTIF('Round 3 - Hole by Hole'!O37,"="&amp;$O$3-1))+(COUNTIF('Round 3 - Hole by Hole'!P37,"="&amp;$P$3-1))+(COUNTIF('Round 3 - Hole by Hole'!Q37,"="&amp;$Q$3-1))+(COUNTIF('Round 3 - Hole by Hole'!R37,"="&amp;$R$3-1))+(COUNTIF('Round 3 - Hole by Hole'!S37,"="&amp;$S$3-1))+(COUNTIF('Round 3 - Hole by Hole'!T37,"="&amp;$T$3-1))</f>
        <v>1</v>
      </c>
      <c r="S40" s="87">
        <f>SUM(COUNTIF('Round 3 - Hole by Hole'!B37,"="&amp;$B$3))+(COUNTIF('Round 3 - Hole by Hole'!C37,"="&amp;$C$3))+(COUNTIF('Round 3 - Hole by Hole'!D37,"="&amp;$D$3))+(COUNTIF('Round 3 - Hole by Hole'!E37,"="&amp;$E$3))+(COUNTIF('Round 3 - Hole by Hole'!F37,"="&amp;$F$3))+(COUNTIF('Round 3 - Hole by Hole'!G37,"="&amp;$G$3))+(COUNTIF('Round 3 - Hole by Hole'!H37,"="&amp;$H$3))+(COUNTIF('Round 3 - Hole by Hole'!I37,"="&amp;$I$3))+(COUNTIF('Round 3 - Hole by Hole'!J37,"="&amp;$J$3))+(COUNTIF('Round 3 - Hole by Hole'!L37,"="&amp;$L$3))+(COUNTIF('Round 3 - Hole by Hole'!M37,"="&amp;$M$3))+(COUNTIF('Round 3 - Hole by Hole'!N37,"="&amp;$N$3))+(COUNTIF('Round 3 - Hole by Hole'!O37,"="&amp;$O$3))+(COUNTIF('Round 3 - Hole by Hole'!P37,"="&amp;$P$3))+(COUNTIF('Round 3 - Hole by Hole'!Q37,"="&amp;$Q$3))+(COUNTIF('Round 3 - Hole by Hole'!R37,"="&amp;$R$3))+(COUNTIF('Round 3 - Hole by Hole'!S37,"="&amp;$S$3))+(COUNTIF('Round 3 - Hole by Hole'!T37,"="&amp;$T$3))</f>
        <v>8</v>
      </c>
      <c r="T40" s="87">
        <f>SUM(COUNTIF('Round 3 - Hole by Hole'!B37,"="&amp;$B$3+1))+(COUNTIF('Round 3 - Hole by Hole'!C37,"="&amp;$C$3+1))+(COUNTIF('Round 3 - Hole by Hole'!D37,"="&amp;$D$3+1))+(COUNTIF('Round 3 - Hole by Hole'!E37,"="&amp;$E$3+1))+(COUNTIF('Round 3 - Hole by Hole'!F37,"="&amp;$F$3+1))+(COUNTIF('Round 3 - Hole by Hole'!G37,"="&amp;$G$3+1))+(COUNTIF('Round 3 - Hole by Hole'!H37,"="&amp;$H$3+1))+(COUNTIF('Round 3 - Hole by Hole'!I37,"="&amp;$I$3+1))+(COUNTIF('Round 3 - Hole by Hole'!J37,"="&amp;$J$3+1))+(COUNTIF('Round 3 - Hole by Hole'!L37,"="&amp;$L$3+1))+(COUNTIF('Round 3 - Hole by Hole'!M37,"="&amp;$M$3+1))+(COUNTIF('Round 3 - Hole by Hole'!N37,"="&amp;$N$3+1))+(COUNTIF('Round 3 - Hole by Hole'!O37,"="&amp;$O$3+1))+(COUNTIF('Round 3 - Hole by Hole'!P37,"="&amp;$P$3+1))+(COUNTIF('Round 3 - Hole by Hole'!Q37,"="&amp;$Q$3+1))+(COUNTIF('Round 3 - Hole by Hole'!R37,"="&amp;$R$3+1))+(COUNTIF('Round 3 - Hole by Hole'!S37,"="&amp;$S$3+1))+(COUNTIF('Round 3 - Hole by Hole'!T37,"="&amp;$T$3+1))</f>
        <v>5</v>
      </c>
      <c r="U40" s="87">
        <f>SUM(COUNTIF('Round 3 - Hole by Hole'!B37,"="&amp;$B$3+2))+(COUNTIF('Round 3 - Hole by Hole'!C37,"="&amp;$C$3+2))+(COUNTIF('Round 3 - Hole by Hole'!D37,"="&amp;$D$3+2))+(COUNTIF('Round 3 - Hole by Hole'!E37,"="&amp;$E$3+2))+(COUNTIF('Round 3 - Hole by Hole'!F37,"="&amp;$F$3+2))+(COUNTIF('Round 3 - Hole by Hole'!G37,"="&amp;$G$3+2))+(COUNTIF('Round 3 - Hole by Hole'!H37,"="&amp;$H$3+2))+(COUNTIF('Round 3 - Hole by Hole'!I37,"="&amp;$I$3+2))+(COUNTIF('Round 3 - Hole by Hole'!J37,"="&amp;$J$3+2))+(COUNTIF('Round 3 - Hole by Hole'!L37,"="&amp;$L$3+2))+(COUNTIF('Round 3 - Hole by Hole'!M37,"="&amp;$M$3+2))+(COUNTIF('Round 3 - Hole by Hole'!N37,"="&amp;$N$3+2))+(COUNTIF('Round 3 - Hole by Hole'!O37,"="&amp;$O$3+2))+(COUNTIF('Round 3 - Hole by Hole'!P37,"="&amp;$P$3+2))+(COUNTIF('Round 3 - Hole by Hole'!Q37,"="&amp;$Q$3+2))+(COUNTIF('Round 3 - Hole by Hole'!R37,"="&amp;$R$3+2))+(COUNTIF('Round 3 - Hole by Hole'!S37,"="&amp;$S$3+2))+(COUNTIF('Round 3 - Hole by Hole'!T37,"="&amp;$T$3+2))</f>
        <v>3</v>
      </c>
      <c r="V40" s="87">
        <f>SUM(COUNTIF('Round 3 - Hole by Hole'!B37,"&gt;"&amp;$B$3+2.1))+(COUNTIF('Round 3 - Hole by Hole'!C37,"&gt;"&amp;$C$3+2.1))+(COUNTIF('Round 3 - Hole by Hole'!D37,"&gt;"&amp;$D$3+2.1))+(COUNTIF('Round 3 - Hole by Hole'!E37,"&gt;"&amp;$E$3+2.1))+(COUNTIF('Round 3 - Hole by Hole'!F37,"&gt;"&amp;$F$3+2.1))+(COUNTIF('Round 3 - Hole by Hole'!G37,"&gt;"&amp;$G$3+2.1))+(COUNTIF('Round 3 - Hole by Hole'!H37,"&gt;"&amp;$H$3+2.1))+(COUNTIF('Round 3 - Hole by Hole'!I37,"&gt;"&amp;$I$3+2.1))+(COUNTIF('Round 3 - Hole by Hole'!J37,"&gt;"&amp;$J$3+2.1))+(COUNTIF('Round 3 - Hole by Hole'!L37,"&gt;"&amp;$L$3+2.1))+(COUNTIF('Round 3 - Hole by Hole'!M37,"&gt;"&amp;$M$3+2.1))+(COUNTIF('Round 3 - Hole by Hole'!N37,"&gt;"&amp;$N$3+2.1))+(COUNTIF('Round 3 - Hole by Hole'!O37,"&gt;"&amp;$O$3+2.1))+(COUNTIF('Round 3 - Hole by Hole'!P37,"&gt;"&amp;$P$3+2.1))+(COUNTIF('Round 3 - Hole by Hole'!Q37,"&gt;"&amp;$Q$3+2.1))+(COUNTIF('Round 3 - Hole by Hole'!R37,"&gt;"&amp;$R$3+2.1))+(COUNTIF('Round 3 - Hole by Hole'!S37,"&gt;"&amp;$S$3+2.1))+(COUNTIF('Round 3 - Hole by Hole'!T37,"&gt;"&amp;$T$3+2.1))</f>
        <v>1</v>
      </c>
      <c r="X40" s="86">
        <f t="shared" si="53"/>
        <v>0</v>
      </c>
      <c r="Y40" s="86">
        <f t="shared" si="49"/>
        <v>4</v>
      </c>
      <c r="Z40" s="86">
        <f t="shared" si="50"/>
        <v>22</v>
      </c>
      <c r="AA40" s="86">
        <f t="shared" si="51"/>
        <v>20</v>
      </c>
      <c r="AB40" s="86">
        <f t="shared" si="52"/>
        <v>6</v>
      </c>
      <c r="AC40" s="86">
        <f t="shared" si="54"/>
        <v>2</v>
      </c>
    </row>
    <row r="41" spans="1:29">
      <c r="B41" s="88"/>
      <c r="X41" s="7"/>
      <c r="Y41" s="7"/>
      <c r="Z41" s="7"/>
      <c r="AA41" s="7"/>
      <c r="AB41" s="7"/>
      <c r="AC41" s="7"/>
    </row>
    <row r="42" spans="1:29">
      <c r="A42" s="89" t="str">
        <f>'Players by Team'!M9</f>
        <v>CENTRAL</v>
      </c>
      <c r="B42" s="88"/>
      <c r="C42" s="83">
        <f t="shared" ref="C42:H42" si="55">SUM(C43:C47)</f>
        <v>0</v>
      </c>
      <c r="D42" s="83">
        <f t="shared" si="55"/>
        <v>1</v>
      </c>
      <c r="E42" s="83">
        <f t="shared" si="55"/>
        <v>16</v>
      </c>
      <c r="F42" s="83">
        <f t="shared" si="55"/>
        <v>26</v>
      </c>
      <c r="G42" s="83">
        <f t="shared" si="55"/>
        <v>19</v>
      </c>
      <c r="H42" s="83">
        <f t="shared" si="55"/>
        <v>28</v>
      </c>
      <c r="I42" s="84"/>
      <c r="J42" s="83">
        <f t="shared" ref="J42:O42" si="56">SUM(J43:J47)</f>
        <v>0</v>
      </c>
      <c r="K42" s="83">
        <f t="shared" si="56"/>
        <v>7</v>
      </c>
      <c r="L42" s="83">
        <f t="shared" si="56"/>
        <v>12</v>
      </c>
      <c r="M42" s="83">
        <f t="shared" si="56"/>
        <v>29</v>
      </c>
      <c r="N42" s="83">
        <f t="shared" si="56"/>
        <v>20</v>
      </c>
      <c r="O42" s="83">
        <f t="shared" si="56"/>
        <v>22</v>
      </c>
      <c r="P42" s="84"/>
      <c r="Q42" s="83">
        <f t="shared" ref="Q42:V42" si="57">SUM(Q43:Q47)</f>
        <v>0</v>
      </c>
      <c r="R42" s="83">
        <f t="shared" si="57"/>
        <v>2</v>
      </c>
      <c r="S42" s="83">
        <f t="shared" si="57"/>
        <v>23</v>
      </c>
      <c r="T42" s="83">
        <f t="shared" si="57"/>
        <v>28</v>
      </c>
      <c r="U42" s="83">
        <f t="shared" si="57"/>
        <v>19</v>
      </c>
      <c r="V42" s="83">
        <f t="shared" si="57"/>
        <v>18</v>
      </c>
      <c r="X42" s="83">
        <f t="shared" ref="X42:AC42" si="58">SUM(X43:X47)</f>
        <v>0</v>
      </c>
      <c r="Y42" s="83">
        <f t="shared" si="58"/>
        <v>10</v>
      </c>
      <c r="Z42" s="83">
        <f t="shared" si="58"/>
        <v>51</v>
      </c>
      <c r="AA42" s="83">
        <f t="shared" si="58"/>
        <v>83</v>
      </c>
      <c r="AB42" s="83">
        <f t="shared" si="58"/>
        <v>58</v>
      </c>
      <c r="AC42" s="83">
        <f t="shared" si="58"/>
        <v>68</v>
      </c>
    </row>
    <row r="43" spans="1:29">
      <c r="A43" s="60" t="str">
        <f>'Players by Team'!M10</f>
        <v>RYANN HONEA</v>
      </c>
      <c r="B43" s="90"/>
      <c r="C43" s="86">
        <f>SUM(COUNTIF('Round 1 - Hole by Hole'!B40,"&lt;"&amp;$B$2-1.9))+(COUNTIF('Round 1 - Hole by Hole'!C40,"&lt;"&amp;$C$2-1.9))+(COUNTIF('Round 1 - Hole by Hole'!D40,"&lt;"&amp;$D$2-1.9))+(COUNTIF('Round 1 - Hole by Hole'!E40,"&lt;"&amp;$E$2-1.9))+(COUNTIF('Round 1 - Hole by Hole'!F40,"&lt;"&amp;$F$2-1.9))+(COUNTIF('Round 1 - Hole by Hole'!G40,"&lt;"&amp;$G$2-1.9))+(COUNTIF('Round 1 - Hole by Hole'!H40,"&lt;"&amp;$H$2-1.9))+(COUNTIF('Round 1 - Hole by Hole'!I40,"&lt;"&amp;$I$2-1.9))+(COUNTIF('Round 1 - Hole by Hole'!J40,"&lt;"&amp;$J$2-1.9))+(COUNTIF('Round 1 - Hole by Hole'!L40,"&lt;"&amp;$L$2-1.9))+(COUNTIF('Round 1 - Hole by Hole'!M40,"&lt;"&amp;$M$2-1.9))+(COUNTIF('Round 1 - Hole by Hole'!N40,"&lt;"&amp;$N$2-1.9))+(COUNTIF('Round 1 - Hole by Hole'!O40,"&lt;"&amp;$O$2-1.9))+(COUNTIF('Round 1 - Hole by Hole'!P40,"&lt;"&amp;$P$2-1.9))+(COUNTIF('Round 1 - Hole by Hole'!Q40,"&lt;"&amp;$Q$2-1.9))+(COUNTIF('Round 1 - Hole by Hole'!R40,"&lt;"&amp;$R$2-1.9))+(COUNTIF('Round 1 - Hole by Hole'!S40,"&lt;"&amp;$S$2-1.9))+(COUNTIF('Round 1 - Hole by Hole'!T40,"&lt;"&amp;$T$2-1.9))</f>
        <v>0</v>
      </c>
      <c r="D43" s="87">
        <f>SUM(COUNTIF('Round 1 - Hole by Hole'!B40,"="&amp;$B$2-1))+(COUNTIF('Round 1 - Hole by Hole'!C40,"="&amp;$C$2-1))+(COUNTIF('Round 1 - Hole by Hole'!D40,"="&amp;$D$2-1))+(COUNTIF('Round 1 - Hole by Hole'!E40,"="&amp;$E$2-1))+(COUNTIF('Round 1 - Hole by Hole'!F40,"="&amp;$F$2-1))+(COUNTIF('Round 1 - Hole by Hole'!G40,"="&amp;$G$2-1))+(COUNTIF('Round 1 - Hole by Hole'!H40,"="&amp;$H$2-1))+(COUNTIF('Round 1 - Hole by Hole'!I40,"="&amp;$I$2-1))+(COUNTIF('Round 1 - Hole by Hole'!J40,"="&amp;$J$2-1))+(COUNTIF('Round 1 - Hole by Hole'!L40,"="&amp;$L$2-1))+(COUNTIF('Round 1 - Hole by Hole'!M40,"="&amp;$M$2-1))+(COUNTIF('Round 1 - Hole by Hole'!N40,"="&amp;$N$2-1))+(COUNTIF('Round 1 - Hole by Hole'!O40,"="&amp;$O$2-1))+(COUNTIF('Round 1 - Hole by Hole'!P40,"="&amp;$P$2-1))+(COUNTIF('Round 1 - Hole by Hole'!Q40,"="&amp;$Q$2-1))+(COUNTIF('Round 1 - Hole by Hole'!R40,"="&amp;$R$2-1))+(COUNTIF('Round 1 - Hole by Hole'!S40,"="&amp;$S$2-1))+(COUNTIF('Round 1 - Hole by Hole'!T40,"="&amp;$T$2-1))</f>
        <v>1</v>
      </c>
      <c r="E43" s="87">
        <f>SUM(COUNTIF('Round 1 - Hole by Hole'!B40,"="&amp;$B$2))+(COUNTIF('Round 1 - Hole by Hole'!C40,"="&amp;$C$2))+(COUNTIF('Round 1 - Hole by Hole'!D40,"="&amp;$D$2))+(COUNTIF('Round 1 - Hole by Hole'!E40,"="&amp;$E$2))+(COUNTIF('Round 1 - Hole by Hole'!F40,"="&amp;$F$2))+(COUNTIF('Round 1 - Hole by Hole'!G40,"="&amp;$G$2))+(COUNTIF('Round 1 - Hole by Hole'!H40,"="&amp;$H$2))+(COUNTIF('Round 1 - Hole by Hole'!I40,"="&amp;$I$2))+(COUNTIF('Round 1 - Hole by Hole'!J40,"="&amp;$J$2))+(COUNTIF('Round 1 - Hole by Hole'!L40,"="&amp;$L$2))+(COUNTIF('Round 1 - Hole by Hole'!M40,"="&amp;$M$2))+(COUNTIF('Round 1 - Hole by Hole'!N40,"="&amp;$N$2))+(COUNTIF('Round 1 - Hole by Hole'!O40,"="&amp;$O$2))+(COUNTIF('Round 1 - Hole by Hole'!P40,"="&amp;$P$2))+(COUNTIF('Round 1 - Hole by Hole'!Q40,"="&amp;$Q$2))+(COUNTIF('Round 1 - Hole by Hole'!R40,"="&amp;$R$2))+(COUNTIF('Round 1 - Hole by Hole'!S40,"="&amp;$S$2))+(COUNTIF('Round 1 - Hole by Hole'!T40,"="&amp;$T$2))</f>
        <v>12</v>
      </c>
      <c r="F43" s="87">
        <f>SUM(COUNTIF('Round 1 - Hole by Hole'!B40,"="&amp;$B$2+1))+(COUNTIF('Round 1 - Hole by Hole'!C40,"="&amp;$C$2+1))+(COUNTIF('Round 1 - Hole by Hole'!D40,"="&amp;$D$2+1))+(COUNTIF('Round 1 - Hole by Hole'!E40,"="&amp;$E$2+1))+(COUNTIF('Round 1 - Hole by Hole'!F40,"="&amp;$F$2+1))+(COUNTIF('Round 1 - Hole by Hole'!G40,"="&amp;$G$2+1))+(COUNTIF('Round 1 - Hole by Hole'!H40,"="&amp;$H$2+1))+(COUNTIF('Round 1 - Hole by Hole'!I40,"="&amp;$I$2+1))+(COUNTIF('Round 1 - Hole by Hole'!J40,"="&amp;$J$2+1))+(COUNTIF('Round 1 - Hole by Hole'!L40,"="&amp;$L$2+1))+(COUNTIF('Round 1 - Hole by Hole'!M40,"="&amp;$M$2+1))+(COUNTIF('Round 1 - Hole by Hole'!N40,"="&amp;$N$2+1))+(COUNTIF('Round 1 - Hole by Hole'!O40,"="&amp;$O$2+1))+(COUNTIF('Round 1 - Hole by Hole'!P40,"="&amp;$P$2+1))+(COUNTIF('Round 1 - Hole by Hole'!Q40,"="&amp;$Q$2+1))+(COUNTIF('Round 1 - Hole by Hole'!R40,"="&amp;$R$2+1))+(COUNTIF('Round 1 - Hole by Hole'!S40,"="&amp;$S$2+1))+(COUNTIF('Round 1 - Hole by Hole'!T40,"="&amp;$T$2+1))</f>
        <v>5</v>
      </c>
      <c r="G43" s="87">
        <f>SUM(COUNTIF('Round 1 - Hole by Hole'!B40,"="&amp;$B$2+2))+(COUNTIF('Round 1 - Hole by Hole'!C40,"="&amp;$C$2+2))+(COUNTIF('Round 1 - Hole by Hole'!D40,"="&amp;$D$2+2))+(COUNTIF('Round 1 - Hole by Hole'!E40,"="&amp;$E$2+2))+(COUNTIF('Round 1 - Hole by Hole'!F40,"="&amp;$F$2+2))+(COUNTIF('Round 1 - Hole by Hole'!G40,"="&amp;$G$2+2))+(COUNTIF('Round 1 - Hole by Hole'!H40,"="&amp;$H$2+2))+(COUNTIF('Round 1 - Hole by Hole'!I40,"="&amp;$I$2+2))+(COUNTIF('Round 1 - Hole by Hole'!J40,"="&amp;$J$2+2))+(COUNTIF('Round 1 - Hole by Hole'!L40,"="&amp;$L$2+2))+(COUNTIF('Round 1 - Hole by Hole'!M40,"="&amp;$M$2+2))+(COUNTIF('Round 1 - Hole by Hole'!N40,"="&amp;$N$2+2))+(COUNTIF('Round 1 - Hole by Hole'!O40,"="&amp;$O$2+2))+(COUNTIF('Round 1 - Hole by Hole'!P40,"="&amp;$P$2+2))+(COUNTIF('Round 1 - Hole by Hole'!Q40,"="&amp;$Q$2+2))+(COUNTIF('Round 1 - Hole by Hole'!R40,"="&amp;$R$2+2))+(COUNTIF('Round 1 - Hole by Hole'!S40,"="&amp;$S$2+2))+(COUNTIF('Round 1 - Hole by Hole'!T40,"="&amp;$T$2+2))</f>
        <v>0</v>
      </c>
      <c r="H43" s="87">
        <f>SUM(COUNTIF('Round 1 - Hole by Hole'!B40,"&gt;"&amp;$B$2+2.1))+(COUNTIF('Round 1 - Hole by Hole'!C40,"&gt;"&amp;$C$2+2.1))+(COUNTIF('Round 1 - Hole by Hole'!D40,"&gt;"&amp;$D$2+2.1))+(COUNTIF('Round 1 - Hole by Hole'!E40,"&gt;"&amp;$E$2+2.1))+(COUNTIF('Round 1 - Hole by Hole'!F40,"&gt;"&amp;$F$2+2.1))+(COUNTIF('Round 1 - Hole by Hole'!G40,"&gt;"&amp;$G$2+2.1))+(COUNTIF('Round 1 - Hole by Hole'!H40,"&gt;"&amp;$H$2+2.1))+(COUNTIF('Round 1 - Hole by Hole'!I40,"&gt;"&amp;$I$2+2.1))+(COUNTIF('Round 1 - Hole by Hole'!J40,"&gt;"&amp;$J$2+2.1))+(COUNTIF('Round 1 - Hole by Hole'!L40,"&gt;"&amp;$L$2+2.1))+(COUNTIF('Round 1 - Hole by Hole'!M40,"&gt;"&amp;$M$2+2.1))+(COUNTIF('Round 1 - Hole by Hole'!N40,"&gt;"&amp;$N$2+2.1))+(COUNTIF('Round 1 - Hole by Hole'!O40,"&gt;"&amp;$O$2+2.1))+(COUNTIF('Round 1 - Hole by Hole'!P40,"&gt;"&amp;$P$2+2.1))+(COUNTIF('Round 1 - Hole by Hole'!Q40,"&gt;"&amp;$Q$2+2.1))+(COUNTIF('Round 1 - Hole by Hole'!R40,"&gt;"&amp;$R$2+2.1))+(COUNTIF('Round 1 - Hole by Hole'!S40,"&gt;"&amp;$S$2+2.1))+(COUNTIF('Round 1 - Hole by Hole'!T40,"&gt;"&amp;$T$2+2.1))</f>
        <v>0</v>
      </c>
      <c r="J43" s="86">
        <f>SUM(COUNTIF('Round 2 - Hole by Hole'!B40,"&lt;"&amp;$B$2-1.9))+(COUNTIF('Round 2 - Hole by Hole'!C40,"&lt;"&amp;$C$2-1.9))+(COUNTIF('Round 2 - Hole by Hole'!D40,"&lt;"&amp;$D$2-1.9))+(COUNTIF('Round 2 - Hole by Hole'!E40,"&lt;"&amp;$E$2-1.9))+(COUNTIF('Round 2 - Hole by Hole'!F40,"&lt;"&amp;$F$2-1.9))+(COUNTIF('Round 2 - Hole by Hole'!G40,"&lt;"&amp;$G$2-1.9))+(COUNTIF('Round 2 - Hole by Hole'!H40,"&lt;"&amp;$H$2-1.9))+(COUNTIF('Round 2 - Hole by Hole'!I40,"&lt;"&amp;$I$2-1.9))+(COUNTIF('Round 2 - Hole by Hole'!J40,"&lt;"&amp;$J$2-1.9))+(COUNTIF('Round 2 - Hole by Hole'!L40,"&lt;"&amp;$L$2-1.9))+(COUNTIF('Round 2 - Hole by Hole'!M40,"&lt;"&amp;$M$2-1.9))+(COUNTIF('Round 2 - Hole by Hole'!N40,"&lt;"&amp;$N$2-1.9))+(COUNTIF('Round 2 - Hole by Hole'!O40,"&lt;"&amp;$O$2-1.9))+(COUNTIF('Round 2 - Hole by Hole'!P40,"&lt;"&amp;$P$2-1.9))+(COUNTIF('Round 2 - Hole by Hole'!Q40,"&lt;"&amp;$Q$2-1.9))+(COUNTIF('Round 2 - Hole by Hole'!R40,"&lt;"&amp;$R$2-1.9))+(COUNTIF('Round 2 - Hole by Hole'!S40,"&lt;"&amp;$S$2-1.9))+(COUNTIF('Round 2 - Hole by Hole'!T40,"&lt;"&amp;$T$2-1.9))</f>
        <v>0</v>
      </c>
      <c r="K43" s="87">
        <f>SUM(COUNTIF('Round 2 - Hole by Hole'!B40,"="&amp;$B$2-1))+(COUNTIF('Round 2 - Hole by Hole'!C40,"="&amp;$C$2-1))+(COUNTIF('Round 2 - Hole by Hole'!D40,"="&amp;$D$2-1))+(COUNTIF('Round 2 - Hole by Hole'!E40,"="&amp;$E$2-1))+(COUNTIF('Round 2 - Hole by Hole'!F40,"="&amp;$F$2-1))+(COUNTIF('Round 2 - Hole by Hole'!G40,"="&amp;$G$2-1))+(COUNTIF('Round 2 - Hole by Hole'!H40,"="&amp;$H$2-1))+(COUNTIF('Round 2 - Hole by Hole'!I40,"="&amp;$I$2-1))+(COUNTIF('Round 2 - Hole by Hole'!J40,"="&amp;$J$2-1))+(COUNTIF('Round 2 - Hole by Hole'!L40,"="&amp;$L$2-1))+(COUNTIF('Round 2 - Hole by Hole'!M40,"="&amp;$M$2-1))+(COUNTIF('Round 2 - Hole by Hole'!N40,"="&amp;$N$2-1))+(COUNTIF('Round 2 - Hole by Hole'!O40,"="&amp;$O$2-1))+(COUNTIF('Round 2 - Hole by Hole'!P40,"="&amp;$P$2-1))+(COUNTIF('Round 2 - Hole by Hole'!Q40,"="&amp;$Q$2-1))+(COUNTIF('Round 2 - Hole by Hole'!R40,"="&amp;$R$2-1))+(COUNTIF('Round 2 - Hole by Hole'!S40,"="&amp;$S$2-1))+(COUNTIF('Round 2 - Hole by Hole'!T40,"="&amp;$T$2-1))</f>
        <v>6</v>
      </c>
      <c r="L43" s="87">
        <f>SUM(COUNTIF('Round 2 - Hole by Hole'!B40,"="&amp;$B$2))+(COUNTIF('Round 2 - Hole by Hole'!C40,"="&amp;$C$2))+(COUNTIF('Round 2 - Hole by Hole'!D40,"="&amp;$D$2))+(COUNTIF('Round 2 - Hole by Hole'!E40,"="&amp;$E$2))+(COUNTIF('Round 2 - Hole by Hole'!F40,"="&amp;$F$2))+(COUNTIF('Round 2 - Hole by Hole'!G40,"="&amp;$G$2))+(COUNTIF('Round 2 - Hole by Hole'!H40,"="&amp;$H$2))+(COUNTIF('Round 2 - Hole by Hole'!I40,"="&amp;$I$2))+(COUNTIF('Round 2 - Hole by Hole'!J40,"="&amp;$J$2))+(COUNTIF('Round 2 - Hole by Hole'!L40,"="&amp;$L$2))+(COUNTIF('Round 2 - Hole by Hole'!M40,"="&amp;$M$2))+(COUNTIF('Round 2 - Hole by Hole'!N40,"="&amp;$N$2))+(COUNTIF('Round 2 - Hole by Hole'!O40,"="&amp;$O$2))+(COUNTIF('Round 2 - Hole by Hole'!P40,"="&amp;$P$2))+(COUNTIF('Round 2 - Hole by Hole'!Q40,"="&amp;$Q$2))+(COUNTIF('Round 2 - Hole by Hole'!R40,"="&amp;$R$2))+(COUNTIF('Round 2 - Hole by Hole'!S40,"="&amp;$S$2))+(COUNTIF('Round 2 - Hole by Hole'!T40,"="&amp;$T$2))</f>
        <v>7</v>
      </c>
      <c r="M43" s="87">
        <f>SUM(COUNTIF('Round 2 - Hole by Hole'!B40,"="&amp;$B$2+1))+(COUNTIF('Round 2 - Hole by Hole'!C40,"="&amp;$C$2+1))+(COUNTIF('Round 2 - Hole by Hole'!D40,"="&amp;$D$2+1))+(COUNTIF('Round 2 - Hole by Hole'!E40,"="&amp;$E$2+1))+(COUNTIF('Round 2 - Hole by Hole'!F40,"="&amp;$F$2+1))+(COUNTIF('Round 2 - Hole by Hole'!G40,"="&amp;$G$2+1))+(COUNTIF('Round 2 - Hole by Hole'!H40,"="&amp;$H$2+1))+(COUNTIF('Round 2 - Hole by Hole'!I40,"="&amp;$I$2+1))+(COUNTIF('Round 2 - Hole by Hole'!J40,"="&amp;$J$2+1))+(COUNTIF('Round 2 - Hole by Hole'!L40,"="&amp;$L$2+1))+(COUNTIF('Round 2 - Hole by Hole'!M40,"="&amp;$M$2+1))+(COUNTIF('Round 2 - Hole by Hole'!N40,"="&amp;$N$2+1))+(COUNTIF('Round 2 - Hole by Hole'!O40,"="&amp;$O$2+1))+(COUNTIF('Round 2 - Hole by Hole'!P40,"="&amp;$P$2+1))+(COUNTIF('Round 2 - Hole by Hole'!Q40,"="&amp;$Q$2+1))+(COUNTIF('Round 2 - Hole by Hole'!R40,"="&amp;$R$2+1))+(COUNTIF('Round 2 - Hole by Hole'!S40,"="&amp;$S$2+1))+(COUNTIF('Round 2 - Hole by Hole'!T40,"="&amp;$T$2+1))</f>
        <v>5</v>
      </c>
      <c r="N43" s="87">
        <f>SUM(COUNTIF('Round 2 - Hole by Hole'!B40,"="&amp;$B$2+2))+(COUNTIF('Round 2 - Hole by Hole'!C40,"="&amp;$C$2+2))+(COUNTIF('Round 2 - Hole by Hole'!D40,"="&amp;$D$2+2))+(COUNTIF('Round 2 - Hole by Hole'!E40,"="&amp;$E$2+2))+(COUNTIF('Round 2 - Hole by Hole'!F40,"="&amp;$F$2+2))+(COUNTIF('Round 2 - Hole by Hole'!G40,"="&amp;$G$2+2))+(COUNTIF('Round 2 - Hole by Hole'!H40,"="&amp;$H$2+2))+(COUNTIF('Round 2 - Hole by Hole'!I40,"="&amp;$I$2+2))+(COUNTIF('Round 2 - Hole by Hole'!J40,"="&amp;$J$2+2))+(COUNTIF('Round 2 - Hole by Hole'!L40,"="&amp;$L$2+2))+(COUNTIF('Round 2 - Hole by Hole'!M40,"="&amp;$M$2+2))+(COUNTIF('Round 2 - Hole by Hole'!N40,"="&amp;$N$2+2))+(COUNTIF('Round 2 - Hole by Hole'!O40,"="&amp;$O$2+2))+(COUNTIF('Round 2 - Hole by Hole'!P40,"="&amp;$P$2+2))+(COUNTIF('Round 2 - Hole by Hole'!Q40,"="&amp;$Q$2+2))+(COUNTIF('Round 2 - Hole by Hole'!R40,"="&amp;$R$2+2))+(COUNTIF('Round 2 - Hole by Hole'!S40,"="&amp;$S$2+2))+(COUNTIF('Round 2 - Hole by Hole'!T40,"="&amp;$T$2+2))</f>
        <v>0</v>
      </c>
      <c r="O43" s="87">
        <f>SUM(COUNTIF('Round 2 - Hole by Hole'!B40,"&gt;"&amp;$B$2+2.1))+(COUNTIF('Round 2 - Hole by Hole'!C40,"&gt;"&amp;$C$2+2.1))+(COUNTIF('Round 2 - Hole by Hole'!D40,"&gt;"&amp;$D$2+2.1))+(COUNTIF('Round 2 - Hole by Hole'!E40,"&gt;"&amp;$E$2+2.1))+(COUNTIF('Round 2 - Hole by Hole'!F40,"&gt;"&amp;$F$2+2.1))+(COUNTIF('Round 2 - Hole by Hole'!G40,"&gt;"&amp;$G$2+2.1))+(COUNTIF('Round 2 - Hole by Hole'!H40,"&gt;"&amp;$H$2+2.1))+(COUNTIF('Round 2 - Hole by Hole'!I40,"&gt;"&amp;$I$2+2.1))+(COUNTIF('Round 2 - Hole by Hole'!J40,"&gt;"&amp;$J$2+2.1))+(COUNTIF('Round 2 - Hole by Hole'!L40,"&gt;"&amp;$L$2+2.1))+(COUNTIF('Round 2 - Hole by Hole'!M40,"&gt;"&amp;$M$2+2.1))+(COUNTIF('Round 2 - Hole by Hole'!N40,"&gt;"&amp;$N$2+2.1))+(COUNTIF('Round 2 - Hole by Hole'!O40,"&gt;"&amp;$O$2+2.1))+(COUNTIF('Round 2 - Hole by Hole'!P40,"&gt;"&amp;$P$2+2.1))+(COUNTIF('Round 2 - Hole by Hole'!Q40,"&gt;"&amp;$Q$2+2.1))+(COUNTIF('Round 2 - Hole by Hole'!R40,"&gt;"&amp;$R$2+2.1))+(COUNTIF('Round 2 - Hole by Hole'!S40,"&gt;"&amp;$S$2+2.1))+(COUNTIF('Round 2 - Hole by Hole'!T40,"&gt;"&amp;$T$2+2.1))</f>
        <v>0</v>
      </c>
      <c r="Q43" s="86">
        <f>SUM(COUNTIF('Round 3 - Hole by Hole'!B40,"&lt;"&amp;$B$3-1.9))+(COUNTIF('Round 3 - Hole by Hole'!C40,"&lt;"&amp;$C$3-1.9))+(COUNTIF('Round 3 - Hole by Hole'!D40,"&lt;"&amp;$D$3-1.9))+(COUNTIF('Round 3 - Hole by Hole'!E40,"&lt;"&amp;$E$3-1.9))+(COUNTIF('Round 3 - Hole by Hole'!F40,"&lt;"&amp;$F$3-1.9))+(COUNTIF('Round 3 - Hole by Hole'!G40,"&lt;"&amp;$G$3-1.9))+(COUNTIF('Round 3 - Hole by Hole'!H40,"&lt;"&amp;$H$3-1.9))+(COUNTIF('Round 3 - Hole by Hole'!I40,"&lt;"&amp;$I$3-1.9))+(COUNTIF('Round 3 - Hole by Hole'!J40,"&lt;"&amp;$J$3-1.9))+(COUNTIF('Round 3 - Hole by Hole'!L40,"&lt;"&amp;$L$3-1.9))+(COUNTIF('Round 3 - Hole by Hole'!M40,"&lt;"&amp;$M$3-1.9))+(COUNTIF('Round 3 - Hole by Hole'!N40,"&lt;"&amp;$N$3-1.9))+(COUNTIF('Round 3 - Hole by Hole'!O40,"&lt;"&amp;$O$3-1.9))+(COUNTIF('Round 3 - Hole by Hole'!P40,"&lt;"&amp;$P$3-1.9))+(COUNTIF('Round 3 - Hole by Hole'!Q40,"&lt;"&amp;$Q$3-1.9))+(COUNTIF('Round 3 - Hole by Hole'!R40,"&lt;"&amp;$R$3-1.9))+(COUNTIF('Round 3 - Hole by Hole'!S40,"&lt;"&amp;$S$3-1.9))+(COUNTIF('Round 3 - Hole by Hole'!T40,"&lt;"&amp;$T$3-1.9))</f>
        <v>0</v>
      </c>
      <c r="R43" s="87">
        <f>SUM(COUNTIF('Round 3 - Hole by Hole'!B40,"="&amp;$B$3-1))+(COUNTIF('Round 3 - Hole by Hole'!C40,"="&amp;$C$3-1))+(COUNTIF('Round 3 - Hole by Hole'!D40,"="&amp;$D$3-1))+(COUNTIF('Round 3 - Hole by Hole'!E40,"="&amp;$E$3-1))+(COUNTIF('Round 3 - Hole by Hole'!F40,"="&amp;$F$3-1))+(COUNTIF('Round 3 - Hole by Hole'!G40,"="&amp;$G$3-1))+(COUNTIF('Round 3 - Hole by Hole'!H40,"="&amp;$H$3-1))+(COUNTIF('Round 3 - Hole by Hole'!I40,"="&amp;$I$3-1))+(COUNTIF('Round 3 - Hole by Hole'!J40,"="&amp;$J$3-1))+(COUNTIF('Round 3 - Hole by Hole'!L40,"="&amp;$L$3-1))+(COUNTIF('Round 3 - Hole by Hole'!M40,"="&amp;$M$3-1))+(COUNTIF('Round 3 - Hole by Hole'!N40,"="&amp;$N$3-1))+(COUNTIF('Round 3 - Hole by Hole'!O40,"="&amp;$O$3-1))+(COUNTIF('Round 3 - Hole by Hole'!P40,"="&amp;$P$3-1))+(COUNTIF('Round 3 - Hole by Hole'!Q40,"="&amp;$Q$3-1))+(COUNTIF('Round 3 - Hole by Hole'!R40,"="&amp;$R$3-1))+(COUNTIF('Round 3 - Hole by Hole'!S40,"="&amp;$S$3-1))+(COUNTIF('Round 3 - Hole by Hole'!T40,"="&amp;$T$3-1))</f>
        <v>2</v>
      </c>
      <c r="S43" s="87">
        <f>SUM(COUNTIF('Round 3 - Hole by Hole'!B40,"="&amp;$B$3))+(COUNTIF('Round 3 - Hole by Hole'!C40,"="&amp;$C$3))+(COUNTIF('Round 3 - Hole by Hole'!D40,"="&amp;$D$3))+(COUNTIF('Round 3 - Hole by Hole'!E40,"="&amp;$E$3))+(COUNTIF('Round 3 - Hole by Hole'!F40,"="&amp;$F$3))+(COUNTIF('Round 3 - Hole by Hole'!G40,"="&amp;$G$3))+(COUNTIF('Round 3 - Hole by Hole'!H40,"="&amp;$H$3))+(COUNTIF('Round 3 - Hole by Hole'!I40,"="&amp;$I$3))+(COUNTIF('Round 3 - Hole by Hole'!J40,"="&amp;$J$3))+(COUNTIF('Round 3 - Hole by Hole'!L40,"="&amp;$L$3))+(COUNTIF('Round 3 - Hole by Hole'!M40,"="&amp;$M$3))+(COUNTIF('Round 3 - Hole by Hole'!N40,"="&amp;$N$3))+(COUNTIF('Round 3 - Hole by Hole'!O40,"="&amp;$O$3))+(COUNTIF('Round 3 - Hole by Hole'!P40,"="&amp;$P$3))+(COUNTIF('Round 3 - Hole by Hole'!Q40,"="&amp;$Q$3))+(COUNTIF('Round 3 - Hole by Hole'!R40,"="&amp;$R$3))+(COUNTIF('Round 3 - Hole by Hole'!S40,"="&amp;$S$3))+(COUNTIF('Round 3 - Hole by Hole'!T40,"="&amp;$T$3))</f>
        <v>14</v>
      </c>
      <c r="T43" s="87">
        <f>SUM(COUNTIF('Round 3 - Hole by Hole'!B40,"="&amp;$B$3+1))+(COUNTIF('Round 3 - Hole by Hole'!C40,"="&amp;$C$3+1))+(COUNTIF('Round 3 - Hole by Hole'!D40,"="&amp;$D$3+1))+(COUNTIF('Round 3 - Hole by Hole'!E40,"="&amp;$E$3+1))+(COUNTIF('Round 3 - Hole by Hole'!F40,"="&amp;$F$3+1))+(COUNTIF('Round 3 - Hole by Hole'!G40,"="&amp;$G$3+1))+(COUNTIF('Round 3 - Hole by Hole'!H40,"="&amp;$H$3+1))+(COUNTIF('Round 3 - Hole by Hole'!I40,"="&amp;$I$3+1))+(COUNTIF('Round 3 - Hole by Hole'!J40,"="&amp;$J$3+1))+(COUNTIF('Round 3 - Hole by Hole'!L40,"="&amp;$L$3+1))+(COUNTIF('Round 3 - Hole by Hole'!M40,"="&amp;$M$3+1))+(COUNTIF('Round 3 - Hole by Hole'!N40,"="&amp;$N$3+1))+(COUNTIF('Round 3 - Hole by Hole'!O40,"="&amp;$O$3+1))+(COUNTIF('Round 3 - Hole by Hole'!P40,"="&amp;$P$3+1))+(COUNTIF('Round 3 - Hole by Hole'!Q40,"="&amp;$Q$3+1))+(COUNTIF('Round 3 - Hole by Hole'!R40,"="&amp;$R$3+1))+(COUNTIF('Round 3 - Hole by Hole'!S40,"="&amp;$S$3+1))+(COUNTIF('Round 3 - Hole by Hole'!T40,"="&amp;$T$3+1))</f>
        <v>2</v>
      </c>
      <c r="U43" s="87">
        <f>SUM(COUNTIF('Round 3 - Hole by Hole'!B40,"="&amp;$B$3+2))+(COUNTIF('Round 3 - Hole by Hole'!C40,"="&amp;$C$3+2))+(COUNTIF('Round 3 - Hole by Hole'!D40,"="&amp;$D$3+2))+(COUNTIF('Round 3 - Hole by Hole'!E40,"="&amp;$E$3+2))+(COUNTIF('Round 3 - Hole by Hole'!F40,"="&amp;$F$3+2))+(COUNTIF('Round 3 - Hole by Hole'!G40,"="&amp;$G$3+2))+(COUNTIF('Round 3 - Hole by Hole'!H40,"="&amp;$H$3+2))+(COUNTIF('Round 3 - Hole by Hole'!I40,"="&amp;$I$3+2))+(COUNTIF('Round 3 - Hole by Hole'!J40,"="&amp;$J$3+2))+(COUNTIF('Round 3 - Hole by Hole'!L40,"="&amp;$L$3+2))+(COUNTIF('Round 3 - Hole by Hole'!M40,"="&amp;$M$3+2))+(COUNTIF('Round 3 - Hole by Hole'!N40,"="&amp;$N$3+2))+(COUNTIF('Round 3 - Hole by Hole'!O40,"="&amp;$O$3+2))+(COUNTIF('Round 3 - Hole by Hole'!P40,"="&amp;$P$3+2))+(COUNTIF('Round 3 - Hole by Hole'!Q40,"="&amp;$Q$3+2))+(COUNTIF('Round 3 - Hole by Hole'!R40,"="&amp;$R$3+2))+(COUNTIF('Round 3 - Hole by Hole'!S40,"="&amp;$S$3+2))+(COUNTIF('Round 3 - Hole by Hole'!T40,"="&amp;$T$3+2))</f>
        <v>0</v>
      </c>
      <c r="V43" s="87">
        <f>SUM(COUNTIF('Round 3 - Hole by Hole'!B40,"&gt;"&amp;$B$3+2.1))+(COUNTIF('Round 3 - Hole by Hole'!C40,"&gt;"&amp;$C$3+2.1))+(COUNTIF('Round 3 - Hole by Hole'!D40,"&gt;"&amp;$D$3+2.1))+(COUNTIF('Round 3 - Hole by Hole'!E40,"&gt;"&amp;$E$3+2.1))+(COUNTIF('Round 3 - Hole by Hole'!F40,"&gt;"&amp;$F$3+2.1))+(COUNTIF('Round 3 - Hole by Hole'!G40,"&gt;"&amp;$G$3+2.1))+(COUNTIF('Round 3 - Hole by Hole'!H40,"&gt;"&amp;$H$3+2.1))+(COUNTIF('Round 3 - Hole by Hole'!I40,"&gt;"&amp;$I$3+2.1))+(COUNTIF('Round 3 - Hole by Hole'!J40,"&gt;"&amp;$J$3+2.1))+(COUNTIF('Round 3 - Hole by Hole'!L40,"&gt;"&amp;$L$3+2.1))+(COUNTIF('Round 3 - Hole by Hole'!M40,"&gt;"&amp;$M$3+2.1))+(COUNTIF('Round 3 - Hole by Hole'!N40,"&gt;"&amp;$N$3+2.1))+(COUNTIF('Round 3 - Hole by Hole'!O40,"&gt;"&amp;$O$3+2.1))+(COUNTIF('Round 3 - Hole by Hole'!P40,"&gt;"&amp;$P$3+2.1))+(COUNTIF('Round 3 - Hole by Hole'!Q40,"&gt;"&amp;$Q$3+2.1))+(COUNTIF('Round 3 - Hole by Hole'!R40,"&gt;"&amp;$R$3+2.1))+(COUNTIF('Round 3 - Hole by Hole'!S40,"&gt;"&amp;$S$3+2.1))+(COUNTIF('Round 3 - Hole by Hole'!T40,"&gt;"&amp;$T$3+2.1))</f>
        <v>0</v>
      </c>
      <c r="X43" s="86">
        <f>SUM(C43,J43,Q43)</f>
        <v>0</v>
      </c>
      <c r="Y43" s="86">
        <f t="shared" ref="Y43:Y47" si="59">SUM(D43,K43,R43)</f>
        <v>9</v>
      </c>
      <c r="Z43" s="86">
        <f t="shared" ref="Z43:Z47" si="60">SUM(E43,L43,S43)</f>
        <v>33</v>
      </c>
      <c r="AA43" s="86">
        <f t="shared" ref="AA43:AA47" si="61">SUM(F43,M43,T43)</f>
        <v>12</v>
      </c>
      <c r="AB43" s="86">
        <f t="shared" ref="AB43:AB47" si="62">SUM(G43,N43,U43)</f>
        <v>0</v>
      </c>
      <c r="AC43" s="86">
        <f>SUM(H43,O43,V43)</f>
        <v>0</v>
      </c>
    </row>
    <row r="44" spans="1:29">
      <c r="A44" s="60" t="str">
        <f>'Players by Team'!M11</f>
        <v>EMILY CORONADO</v>
      </c>
      <c r="B44" s="90"/>
      <c r="C44" s="110">
        <f>SUM(COUNTIF('Round 1 - Hole by Hole'!B41,"&lt;"&amp;$B$2-1.9))+(COUNTIF('Round 1 - Hole by Hole'!C41,"&lt;"&amp;$C$2-1.9))+(COUNTIF('Round 1 - Hole by Hole'!D41,"&lt;"&amp;$D$2-1.9))+(COUNTIF('Round 1 - Hole by Hole'!E41,"&lt;"&amp;$E$2-1.9))+(COUNTIF('Round 1 - Hole by Hole'!F41,"&lt;"&amp;$F$2-1.9))+(COUNTIF('Round 1 - Hole by Hole'!G41,"&lt;"&amp;$G$2-1.9))+(COUNTIF('Round 1 - Hole by Hole'!H41,"&lt;"&amp;$H$2-1.9))+(COUNTIF('Round 1 - Hole by Hole'!I41,"&lt;"&amp;$I$2-1.9))+(COUNTIF('Round 1 - Hole by Hole'!J41,"&lt;"&amp;$J$2-1.9))+(COUNTIF('Round 1 - Hole by Hole'!L41,"&lt;"&amp;$L$2-1.9))+(COUNTIF('Round 1 - Hole by Hole'!M41,"&lt;"&amp;$M$2-1.9))+(COUNTIF('Round 1 - Hole by Hole'!N41,"&lt;"&amp;$N$2-1.9))+(COUNTIF('Round 1 - Hole by Hole'!O41,"&lt;"&amp;$O$2-1.9))+(COUNTIF('Round 1 - Hole by Hole'!P41,"&lt;"&amp;$P$2-1.9))+(COUNTIF('Round 1 - Hole by Hole'!Q41,"&lt;"&amp;$Q$2-1.9))+(COUNTIF('Round 1 - Hole by Hole'!R41,"&lt;"&amp;$R$2-1.9))+(COUNTIF('Round 1 - Hole by Hole'!S41,"&lt;"&amp;$S$2-1.9))+(COUNTIF('Round 1 - Hole by Hole'!T41,"&lt;"&amp;$T$2-1.9))</f>
        <v>0</v>
      </c>
      <c r="D44" s="110">
        <f>SUM(COUNTIF('Round 1 - Hole by Hole'!B41,"="&amp;$B$2-1))+(COUNTIF('Round 1 - Hole by Hole'!C41,"="&amp;$C$2-1))+(COUNTIF('Round 1 - Hole by Hole'!D41,"="&amp;$D$2-1))+(COUNTIF('Round 1 - Hole by Hole'!E41,"="&amp;$E$2-1))+(COUNTIF('Round 1 - Hole by Hole'!F41,"="&amp;$F$2-1))+(COUNTIF('Round 1 - Hole by Hole'!G41,"="&amp;$G$2-1))+(COUNTIF('Round 1 - Hole by Hole'!H41,"="&amp;$H$2-1))+(COUNTIF('Round 1 - Hole by Hole'!I41,"="&amp;$I$2-1))+(COUNTIF('Round 1 - Hole by Hole'!J41,"="&amp;$J$2-1))+(COUNTIF('Round 1 - Hole by Hole'!L41,"="&amp;$L$2-1))+(COUNTIF('Round 1 - Hole by Hole'!M41,"="&amp;$M$2-1))+(COUNTIF('Round 1 - Hole by Hole'!N41,"="&amp;$N$2-1))+(COUNTIF('Round 1 - Hole by Hole'!O41,"="&amp;$O$2-1))+(COUNTIF('Round 1 - Hole by Hole'!P41,"="&amp;$P$2-1))+(COUNTIF('Round 1 - Hole by Hole'!Q41,"="&amp;$Q$2-1))+(COUNTIF('Round 1 - Hole by Hole'!R41,"="&amp;$R$2-1))+(COUNTIF('Round 1 - Hole by Hole'!S41,"="&amp;$S$2-1))+(COUNTIF('Round 1 - Hole by Hole'!T41,"="&amp;$T$2-1))</f>
        <v>0</v>
      </c>
      <c r="E44" s="110">
        <f>SUM(COUNTIF('Round 1 - Hole by Hole'!B41,"="&amp;$B$2))+(COUNTIF('Round 1 - Hole by Hole'!C41,"="&amp;$C$2))+(COUNTIF('Round 1 - Hole by Hole'!D41,"="&amp;$D$2))+(COUNTIF('Round 1 - Hole by Hole'!E41,"="&amp;$E$2))+(COUNTIF('Round 1 - Hole by Hole'!F41,"="&amp;$F$2))+(COUNTIF('Round 1 - Hole by Hole'!G41,"="&amp;$G$2))+(COUNTIF('Round 1 - Hole by Hole'!H41,"="&amp;$H$2))+(COUNTIF('Round 1 - Hole by Hole'!I41,"="&amp;$I$2))+(COUNTIF('Round 1 - Hole by Hole'!J41,"="&amp;$J$2))+(COUNTIF('Round 1 - Hole by Hole'!L41,"="&amp;$L$2))+(COUNTIF('Round 1 - Hole by Hole'!M41,"="&amp;$M$2))+(COUNTIF('Round 1 - Hole by Hole'!N41,"="&amp;$N$2))+(COUNTIF('Round 1 - Hole by Hole'!O41,"="&amp;$O$2))+(COUNTIF('Round 1 - Hole by Hole'!P41,"="&amp;$P$2))+(COUNTIF('Round 1 - Hole by Hole'!Q41,"="&amp;$Q$2))+(COUNTIF('Round 1 - Hole by Hole'!R41,"="&amp;$R$2))+(COUNTIF('Round 1 - Hole by Hole'!S41,"="&amp;$S$2))+(COUNTIF('Round 1 - Hole by Hole'!T41,"="&amp;$T$2))</f>
        <v>1</v>
      </c>
      <c r="F44" s="110">
        <f>SUM(COUNTIF('Round 1 - Hole by Hole'!B41,"="&amp;$B$2+1))+(COUNTIF('Round 1 - Hole by Hole'!C41,"="&amp;$C$2+1))+(COUNTIF('Round 1 - Hole by Hole'!D41,"="&amp;$D$2+1))+(COUNTIF('Round 1 - Hole by Hole'!E41,"="&amp;$E$2+1))+(COUNTIF('Round 1 - Hole by Hole'!F41,"="&amp;$F$2+1))+(COUNTIF('Round 1 - Hole by Hole'!G41,"="&amp;$G$2+1))+(COUNTIF('Round 1 - Hole by Hole'!H41,"="&amp;$H$2+1))+(COUNTIF('Round 1 - Hole by Hole'!I41,"="&amp;$I$2+1))+(COUNTIF('Round 1 - Hole by Hole'!J41,"="&amp;$J$2+1))+(COUNTIF('Round 1 - Hole by Hole'!L41,"="&amp;$L$2+1))+(COUNTIF('Round 1 - Hole by Hole'!M41,"="&amp;$M$2+1))+(COUNTIF('Round 1 - Hole by Hole'!N41,"="&amp;$N$2+1))+(COUNTIF('Round 1 - Hole by Hole'!O41,"="&amp;$O$2+1))+(COUNTIF('Round 1 - Hole by Hole'!P41,"="&amp;$P$2+1))+(COUNTIF('Round 1 - Hole by Hole'!Q41,"="&amp;$Q$2+1))+(COUNTIF('Round 1 - Hole by Hole'!R41,"="&amp;$R$2+1))+(COUNTIF('Round 1 - Hole by Hole'!S41,"="&amp;$S$2+1))+(COUNTIF('Round 1 - Hole by Hole'!T41,"="&amp;$T$2+1))</f>
        <v>7</v>
      </c>
      <c r="G44" s="110">
        <f>SUM(COUNTIF('Round 1 - Hole by Hole'!B41,"="&amp;$B$2+2))+(COUNTIF('Round 1 - Hole by Hole'!C41,"="&amp;$C$2+2))+(COUNTIF('Round 1 - Hole by Hole'!D41,"="&amp;$D$2+2))+(COUNTIF('Round 1 - Hole by Hole'!E41,"="&amp;$E$2+2))+(COUNTIF('Round 1 - Hole by Hole'!F41,"="&amp;$F$2+2))+(COUNTIF('Round 1 - Hole by Hole'!G41,"="&amp;$G$2+2))+(COUNTIF('Round 1 - Hole by Hole'!H41,"="&amp;$H$2+2))+(COUNTIF('Round 1 - Hole by Hole'!I41,"="&amp;$I$2+2))+(COUNTIF('Round 1 - Hole by Hole'!J41,"="&amp;$J$2+2))+(COUNTIF('Round 1 - Hole by Hole'!L41,"="&amp;$L$2+2))+(COUNTIF('Round 1 - Hole by Hole'!M41,"="&amp;$M$2+2))+(COUNTIF('Round 1 - Hole by Hole'!N41,"="&amp;$N$2+2))+(COUNTIF('Round 1 - Hole by Hole'!O41,"="&amp;$O$2+2))+(COUNTIF('Round 1 - Hole by Hole'!P41,"="&amp;$P$2+2))+(COUNTIF('Round 1 - Hole by Hole'!Q41,"="&amp;$Q$2+2))+(COUNTIF('Round 1 - Hole by Hole'!R41,"="&amp;$R$2+2))+(COUNTIF('Round 1 - Hole by Hole'!S41,"="&amp;$S$2+2))+(COUNTIF('Round 1 - Hole by Hole'!T41,"="&amp;$T$2+2))</f>
        <v>5</v>
      </c>
      <c r="H44" s="110">
        <f>SUM(COUNTIF('Round 1 - Hole by Hole'!B41,"&gt;"&amp;$B$2+2.1))+(COUNTIF('Round 1 - Hole by Hole'!C41,"&gt;"&amp;$C$2+2.1))+(COUNTIF('Round 1 - Hole by Hole'!D41,"&gt;"&amp;$D$2+2.1))+(COUNTIF('Round 1 - Hole by Hole'!E41,"&gt;"&amp;$E$2+2.1))+(COUNTIF('Round 1 - Hole by Hole'!F41,"&gt;"&amp;$F$2+2.1))+(COUNTIF('Round 1 - Hole by Hole'!G41,"&gt;"&amp;$G$2+2.1))+(COUNTIF('Round 1 - Hole by Hole'!H41,"&gt;"&amp;$H$2+2.1))+(COUNTIF('Round 1 - Hole by Hole'!I41,"&gt;"&amp;$I$2+2.1))+(COUNTIF('Round 1 - Hole by Hole'!J41,"&gt;"&amp;$J$2+2.1))+(COUNTIF('Round 1 - Hole by Hole'!L41,"&gt;"&amp;$L$2+2.1))+(COUNTIF('Round 1 - Hole by Hole'!M41,"&gt;"&amp;$M$2+2.1))+(COUNTIF('Round 1 - Hole by Hole'!N41,"&gt;"&amp;$N$2+2.1))+(COUNTIF('Round 1 - Hole by Hole'!O41,"&gt;"&amp;$O$2+2.1))+(COUNTIF('Round 1 - Hole by Hole'!P41,"&gt;"&amp;$P$2+2.1))+(COUNTIF('Round 1 - Hole by Hole'!Q41,"&gt;"&amp;$Q$2+2.1))+(COUNTIF('Round 1 - Hole by Hole'!R41,"&gt;"&amp;$R$2+2.1))+(COUNTIF('Round 1 - Hole by Hole'!S41,"&gt;"&amp;$S$2+2.1))+(COUNTIF('Round 1 - Hole by Hole'!T41,"&gt;"&amp;$T$2+2.1))</f>
        <v>5</v>
      </c>
      <c r="J44" s="110">
        <f>SUM(COUNTIF('Round 2 - Hole by Hole'!B41,"&lt;"&amp;$B$2-1.9))+(COUNTIF('Round 2 - Hole by Hole'!C41,"&lt;"&amp;$C$2-1.9))+(COUNTIF('Round 2 - Hole by Hole'!D41,"&lt;"&amp;$D$2-1.9))+(COUNTIF('Round 2 - Hole by Hole'!E41,"&lt;"&amp;$E$2-1.9))+(COUNTIF('Round 2 - Hole by Hole'!F41,"&lt;"&amp;$F$2-1.9))+(COUNTIF('Round 2 - Hole by Hole'!G41,"&lt;"&amp;$G$2-1.9))+(COUNTIF('Round 2 - Hole by Hole'!H41,"&lt;"&amp;$H$2-1.9))+(COUNTIF('Round 2 - Hole by Hole'!I41,"&lt;"&amp;$I$2-1.9))+(COUNTIF('Round 2 - Hole by Hole'!J41,"&lt;"&amp;$J$2-1.9))+(COUNTIF('Round 2 - Hole by Hole'!L41,"&lt;"&amp;$L$2-1.9))+(COUNTIF('Round 2 - Hole by Hole'!M41,"&lt;"&amp;$M$2-1.9))+(COUNTIF('Round 2 - Hole by Hole'!N41,"&lt;"&amp;$N$2-1.9))+(COUNTIF('Round 2 - Hole by Hole'!O41,"&lt;"&amp;$O$2-1.9))+(COUNTIF('Round 2 - Hole by Hole'!P41,"&lt;"&amp;$P$2-1.9))+(COUNTIF('Round 2 - Hole by Hole'!Q41,"&lt;"&amp;$Q$2-1.9))+(COUNTIF('Round 2 - Hole by Hole'!R41,"&lt;"&amp;$R$2-1.9))+(COUNTIF('Round 2 - Hole by Hole'!S41,"&lt;"&amp;$S$2-1.9))+(COUNTIF('Round 2 - Hole by Hole'!T41,"&lt;"&amp;$T$2-1.9))</f>
        <v>0</v>
      </c>
      <c r="K44" s="110">
        <f>SUM(COUNTIF('Round 2 - Hole by Hole'!B41,"="&amp;$B$2-1))+(COUNTIF('Round 2 - Hole by Hole'!C41,"="&amp;$C$2-1))+(COUNTIF('Round 2 - Hole by Hole'!D41,"="&amp;$D$2-1))+(COUNTIF('Round 2 - Hole by Hole'!E41,"="&amp;$E$2-1))+(COUNTIF('Round 2 - Hole by Hole'!F41,"="&amp;$F$2-1))+(COUNTIF('Round 2 - Hole by Hole'!G41,"="&amp;$G$2-1))+(COUNTIF('Round 2 - Hole by Hole'!H41,"="&amp;$H$2-1))+(COUNTIF('Round 2 - Hole by Hole'!I41,"="&amp;$I$2-1))+(COUNTIF('Round 2 - Hole by Hole'!J41,"="&amp;$J$2-1))+(COUNTIF('Round 2 - Hole by Hole'!L41,"="&amp;$L$2-1))+(COUNTIF('Round 2 - Hole by Hole'!M41,"="&amp;$M$2-1))+(COUNTIF('Round 2 - Hole by Hole'!N41,"="&amp;$N$2-1))+(COUNTIF('Round 2 - Hole by Hole'!O41,"="&amp;$O$2-1))+(COUNTIF('Round 2 - Hole by Hole'!P41,"="&amp;$P$2-1))+(COUNTIF('Round 2 - Hole by Hole'!Q41,"="&amp;$Q$2-1))+(COUNTIF('Round 2 - Hole by Hole'!R41,"="&amp;$R$2-1))+(COUNTIF('Round 2 - Hole by Hole'!S41,"="&amp;$S$2-1))+(COUNTIF('Round 2 - Hole by Hole'!T41,"="&amp;$T$2-1))</f>
        <v>0</v>
      </c>
      <c r="L44" s="110">
        <f>SUM(COUNTIF('Round 2 - Hole by Hole'!B41,"="&amp;$B$2))+(COUNTIF('Round 2 - Hole by Hole'!C41,"="&amp;$C$2))+(COUNTIF('Round 2 - Hole by Hole'!D41,"="&amp;$D$2))+(COUNTIF('Round 2 - Hole by Hole'!E41,"="&amp;$E$2))+(COUNTIF('Round 2 - Hole by Hole'!F41,"="&amp;$F$2))+(COUNTIF('Round 2 - Hole by Hole'!G41,"="&amp;$G$2))+(COUNTIF('Round 2 - Hole by Hole'!H41,"="&amp;$H$2))+(COUNTIF('Round 2 - Hole by Hole'!I41,"="&amp;$I$2))+(COUNTIF('Round 2 - Hole by Hole'!J41,"="&amp;$J$2))+(COUNTIF('Round 2 - Hole by Hole'!L41,"="&amp;$L$2))+(COUNTIF('Round 2 - Hole by Hole'!M41,"="&amp;$M$2))+(COUNTIF('Round 2 - Hole by Hole'!N41,"="&amp;$N$2))+(COUNTIF('Round 2 - Hole by Hole'!O41,"="&amp;$O$2))+(COUNTIF('Round 2 - Hole by Hole'!P41,"="&amp;$P$2))+(COUNTIF('Round 2 - Hole by Hole'!Q41,"="&amp;$Q$2))+(COUNTIF('Round 2 - Hole by Hole'!R41,"="&amp;$R$2))+(COUNTIF('Round 2 - Hole by Hole'!S41,"="&amp;$S$2))+(COUNTIF('Round 2 - Hole by Hole'!T41,"="&amp;$T$2))</f>
        <v>1</v>
      </c>
      <c r="M44" s="110">
        <f>SUM(COUNTIF('Round 2 - Hole by Hole'!B41,"="&amp;$B$2+1))+(COUNTIF('Round 2 - Hole by Hole'!C41,"="&amp;$C$2+1))+(COUNTIF('Round 2 - Hole by Hole'!D41,"="&amp;$D$2+1))+(COUNTIF('Round 2 - Hole by Hole'!E41,"="&amp;$E$2+1))+(COUNTIF('Round 2 - Hole by Hole'!F41,"="&amp;$F$2+1))+(COUNTIF('Round 2 - Hole by Hole'!G41,"="&amp;$G$2+1))+(COUNTIF('Round 2 - Hole by Hole'!H41,"="&amp;$H$2+1))+(COUNTIF('Round 2 - Hole by Hole'!I41,"="&amp;$I$2+1))+(COUNTIF('Round 2 - Hole by Hole'!J41,"="&amp;$J$2+1))+(COUNTIF('Round 2 - Hole by Hole'!L41,"="&amp;$L$2+1))+(COUNTIF('Round 2 - Hole by Hole'!M41,"="&amp;$M$2+1))+(COUNTIF('Round 2 - Hole by Hole'!N41,"="&amp;$N$2+1))+(COUNTIF('Round 2 - Hole by Hole'!O41,"="&amp;$O$2+1))+(COUNTIF('Round 2 - Hole by Hole'!P41,"="&amp;$P$2+1))+(COUNTIF('Round 2 - Hole by Hole'!Q41,"="&amp;$Q$2+1))+(COUNTIF('Round 2 - Hole by Hole'!R41,"="&amp;$R$2+1))+(COUNTIF('Round 2 - Hole by Hole'!S41,"="&amp;$S$2+1))+(COUNTIF('Round 2 - Hole by Hole'!T41,"="&amp;$T$2+1))</f>
        <v>7</v>
      </c>
      <c r="N44" s="110">
        <f>SUM(COUNTIF('Round 2 - Hole by Hole'!B41,"="&amp;$B$2+2))+(COUNTIF('Round 2 - Hole by Hole'!C41,"="&amp;$C$2+2))+(COUNTIF('Round 2 - Hole by Hole'!D41,"="&amp;$D$2+2))+(COUNTIF('Round 2 - Hole by Hole'!E41,"="&amp;$E$2+2))+(COUNTIF('Round 2 - Hole by Hole'!F41,"="&amp;$F$2+2))+(COUNTIF('Round 2 - Hole by Hole'!G41,"="&amp;$G$2+2))+(COUNTIF('Round 2 - Hole by Hole'!H41,"="&amp;$H$2+2))+(COUNTIF('Round 2 - Hole by Hole'!I41,"="&amp;$I$2+2))+(COUNTIF('Round 2 - Hole by Hole'!J41,"="&amp;$J$2+2))+(COUNTIF('Round 2 - Hole by Hole'!L41,"="&amp;$L$2+2))+(COUNTIF('Round 2 - Hole by Hole'!M41,"="&amp;$M$2+2))+(COUNTIF('Round 2 - Hole by Hole'!N41,"="&amp;$N$2+2))+(COUNTIF('Round 2 - Hole by Hole'!O41,"="&amp;$O$2+2))+(COUNTIF('Round 2 - Hole by Hole'!P41,"="&amp;$P$2+2))+(COUNTIF('Round 2 - Hole by Hole'!Q41,"="&amp;$Q$2+2))+(COUNTIF('Round 2 - Hole by Hole'!R41,"="&amp;$R$2+2))+(COUNTIF('Round 2 - Hole by Hole'!S41,"="&amp;$S$2+2))+(COUNTIF('Round 2 - Hole by Hole'!T41,"="&amp;$T$2+2))</f>
        <v>5</v>
      </c>
      <c r="O44" s="110">
        <f>SUM(COUNTIF('Round 2 - Hole by Hole'!B41,"&gt;"&amp;$B$2+2.1))+(COUNTIF('Round 2 - Hole by Hole'!C41,"&gt;"&amp;$C$2+2.1))+(COUNTIF('Round 2 - Hole by Hole'!D41,"&gt;"&amp;$D$2+2.1))+(COUNTIF('Round 2 - Hole by Hole'!E41,"&gt;"&amp;$E$2+2.1))+(COUNTIF('Round 2 - Hole by Hole'!F41,"&gt;"&amp;$F$2+2.1))+(COUNTIF('Round 2 - Hole by Hole'!G41,"&gt;"&amp;$G$2+2.1))+(COUNTIF('Round 2 - Hole by Hole'!H41,"&gt;"&amp;$H$2+2.1))+(COUNTIF('Round 2 - Hole by Hole'!I41,"&gt;"&amp;$I$2+2.1))+(COUNTIF('Round 2 - Hole by Hole'!J41,"&gt;"&amp;$J$2+2.1))+(COUNTIF('Round 2 - Hole by Hole'!L41,"&gt;"&amp;$L$2+2.1))+(COUNTIF('Round 2 - Hole by Hole'!M41,"&gt;"&amp;$M$2+2.1))+(COUNTIF('Round 2 - Hole by Hole'!N41,"&gt;"&amp;$N$2+2.1))+(COUNTIF('Round 2 - Hole by Hole'!O41,"&gt;"&amp;$O$2+2.1))+(COUNTIF('Round 2 - Hole by Hole'!P41,"&gt;"&amp;$P$2+2.1))+(COUNTIF('Round 2 - Hole by Hole'!Q41,"&gt;"&amp;$Q$2+2.1))+(COUNTIF('Round 2 - Hole by Hole'!R41,"&gt;"&amp;$R$2+2.1))+(COUNTIF('Round 2 - Hole by Hole'!S41,"&gt;"&amp;$S$2+2.1))+(COUNTIF('Round 2 - Hole by Hole'!T41,"&gt;"&amp;$T$2+2.1))</f>
        <v>5</v>
      </c>
      <c r="Q44" s="110">
        <f>SUM(COUNTIF('Round 3 - Hole by Hole'!B41,"&lt;"&amp;$B$3-1.9))+(COUNTIF('Round 3 - Hole by Hole'!C41,"&lt;"&amp;$C$3-1.9))+(COUNTIF('Round 3 - Hole by Hole'!D41,"&lt;"&amp;$D$3-1.9))+(COUNTIF('Round 3 - Hole by Hole'!E41,"&lt;"&amp;$E$3-1.9))+(COUNTIF('Round 3 - Hole by Hole'!F41,"&lt;"&amp;$F$3-1.9))+(COUNTIF('Round 3 - Hole by Hole'!G41,"&lt;"&amp;$G$3-1.9))+(COUNTIF('Round 3 - Hole by Hole'!H41,"&lt;"&amp;$H$3-1.9))+(COUNTIF('Round 3 - Hole by Hole'!I41,"&lt;"&amp;$I$3-1.9))+(COUNTIF('Round 3 - Hole by Hole'!J41,"&lt;"&amp;$J$3-1.9))+(COUNTIF('Round 3 - Hole by Hole'!L41,"&lt;"&amp;$L$3-1.9))+(COUNTIF('Round 3 - Hole by Hole'!M41,"&lt;"&amp;$M$3-1.9))+(COUNTIF('Round 3 - Hole by Hole'!N41,"&lt;"&amp;$N$3-1.9))+(COUNTIF('Round 3 - Hole by Hole'!O41,"&lt;"&amp;$O$3-1.9))+(COUNTIF('Round 3 - Hole by Hole'!P41,"&lt;"&amp;$P$3-1.9))+(COUNTIF('Round 3 - Hole by Hole'!Q41,"&lt;"&amp;$Q$3-1.9))+(COUNTIF('Round 3 - Hole by Hole'!R41,"&lt;"&amp;$R$3-1.9))+(COUNTIF('Round 3 - Hole by Hole'!S41,"&lt;"&amp;$S$3-1.9))+(COUNTIF('Round 3 - Hole by Hole'!T41,"&lt;"&amp;$T$3-1.9))</f>
        <v>0</v>
      </c>
      <c r="R44" s="110">
        <f>SUM(COUNTIF('Round 3 - Hole by Hole'!B41,"="&amp;$B$3-1))+(COUNTIF('Round 3 - Hole by Hole'!C41,"="&amp;$C$3-1))+(COUNTIF('Round 3 - Hole by Hole'!D41,"="&amp;$D$3-1))+(COUNTIF('Round 3 - Hole by Hole'!E41,"="&amp;$E$3-1))+(COUNTIF('Round 3 - Hole by Hole'!F41,"="&amp;$F$3-1))+(COUNTIF('Round 3 - Hole by Hole'!G41,"="&amp;$G$3-1))+(COUNTIF('Round 3 - Hole by Hole'!H41,"="&amp;$H$3-1))+(COUNTIF('Round 3 - Hole by Hole'!I41,"="&amp;$I$3-1))+(COUNTIF('Round 3 - Hole by Hole'!J41,"="&amp;$J$3-1))+(COUNTIF('Round 3 - Hole by Hole'!L41,"="&amp;$L$3-1))+(COUNTIF('Round 3 - Hole by Hole'!M41,"="&amp;$M$3-1))+(COUNTIF('Round 3 - Hole by Hole'!N41,"="&amp;$N$3-1))+(COUNTIF('Round 3 - Hole by Hole'!O41,"="&amp;$O$3-1))+(COUNTIF('Round 3 - Hole by Hole'!P41,"="&amp;$P$3-1))+(COUNTIF('Round 3 - Hole by Hole'!Q41,"="&amp;$Q$3-1))+(COUNTIF('Round 3 - Hole by Hole'!R41,"="&amp;$R$3-1))+(COUNTIF('Round 3 - Hole by Hole'!S41,"="&amp;$S$3-1))+(COUNTIF('Round 3 - Hole by Hole'!T41,"="&amp;$T$3-1))</f>
        <v>0</v>
      </c>
      <c r="S44" s="110">
        <f>SUM(COUNTIF('Round 3 - Hole by Hole'!B41,"="&amp;$B$3))+(COUNTIF('Round 3 - Hole by Hole'!C41,"="&amp;$C$3))+(COUNTIF('Round 3 - Hole by Hole'!D41,"="&amp;$D$3))+(COUNTIF('Round 3 - Hole by Hole'!E41,"="&amp;$E$3))+(COUNTIF('Round 3 - Hole by Hole'!F41,"="&amp;$F$3))+(COUNTIF('Round 3 - Hole by Hole'!G41,"="&amp;$G$3))+(COUNTIF('Round 3 - Hole by Hole'!H41,"="&amp;$H$3))+(COUNTIF('Round 3 - Hole by Hole'!I41,"="&amp;$I$3))+(COUNTIF('Round 3 - Hole by Hole'!J41,"="&amp;$J$3))+(COUNTIF('Round 3 - Hole by Hole'!L41,"="&amp;$L$3))+(COUNTIF('Round 3 - Hole by Hole'!M41,"="&amp;$M$3))+(COUNTIF('Round 3 - Hole by Hole'!N41,"="&amp;$N$3))+(COUNTIF('Round 3 - Hole by Hole'!O41,"="&amp;$O$3))+(COUNTIF('Round 3 - Hole by Hole'!P41,"="&amp;$P$3))+(COUNTIF('Round 3 - Hole by Hole'!Q41,"="&amp;$Q$3))+(COUNTIF('Round 3 - Hole by Hole'!R41,"="&amp;$R$3))+(COUNTIF('Round 3 - Hole by Hole'!S41,"="&amp;$S$3))+(COUNTIF('Round 3 - Hole by Hole'!T41,"="&amp;$T$3))</f>
        <v>3</v>
      </c>
      <c r="T44" s="110">
        <f>SUM(COUNTIF('Round 3 - Hole by Hole'!B41,"="&amp;$B$3+1))+(COUNTIF('Round 3 - Hole by Hole'!C41,"="&amp;$C$3+1))+(COUNTIF('Round 3 - Hole by Hole'!D41,"="&amp;$D$3+1))+(COUNTIF('Round 3 - Hole by Hole'!E41,"="&amp;$E$3+1))+(COUNTIF('Round 3 - Hole by Hole'!F41,"="&amp;$F$3+1))+(COUNTIF('Round 3 - Hole by Hole'!G41,"="&amp;$G$3+1))+(COUNTIF('Round 3 - Hole by Hole'!H41,"="&amp;$H$3+1))+(COUNTIF('Round 3 - Hole by Hole'!I41,"="&amp;$I$3+1))+(COUNTIF('Round 3 - Hole by Hole'!J41,"="&amp;$J$3+1))+(COUNTIF('Round 3 - Hole by Hole'!L41,"="&amp;$L$3+1))+(COUNTIF('Round 3 - Hole by Hole'!M41,"="&amp;$M$3+1))+(COUNTIF('Round 3 - Hole by Hole'!N41,"="&amp;$N$3+1))+(COUNTIF('Round 3 - Hole by Hole'!O41,"="&amp;$O$3+1))+(COUNTIF('Round 3 - Hole by Hole'!P41,"="&amp;$P$3+1))+(COUNTIF('Round 3 - Hole by Hole'!Q41,"="&amp;$Q$3+1))+(COUNTIF('Round 3 - Hole by Hole'!R41,"="&amp;$R$3+1))+(COUNTIF('Round 3 - Hole by Hole'!S41,"="&amp;$S$3+1))+(COUNTIF('Round 3 - Hole by Hole'!T41,"="&amp;$T$3+1))</f>
        <v>7</v>
      </c>
      <c r="U44" s="110">
        <f>SUM(COUNTIF('Round 3 - Hole by Hole'!B41,"="&amp;$B$3+2))+(COUNTIF('Round 3 - Hole by Hole'!C41,"="&amp;$C$3+2))+(COUNTIF('Round 3 - Hole by Hole'!D41,"="&amp;$D$3+2))+(COUNTIF('Round 3 - Hole by Hole'!E41,"="&amp;$E$3+2))+(COUNTIF('Round 3 - Hole by Hole'!F41,"="&amp;$F$3+2))+(COUNTIF('Round 3 - Hole by Hole'!G41,"="&amp;$G$3+2))+(COUNTIF('Round 3 - Hole by Hole'!H41,"="&amp;$H$3+2))+(COUNTIF('Round 3 - Hole by Hole'!I41,"="&amp;$I$3+2))+(COUNTIF('Round 3 - Hole by Hole'!J41,"="&amp;$J$3+2))+(COUNTIF('Round 3 - Hole by Hole'!L41,"="&amp;$L$3+2))+(COUNTIF('Round 3 - Hole by Hole'!M41,"="&amp;$M$3+2))+(COUNTIF('Round 3 - Hole by Hole'!N41,"="&amp;$N$3+2))+(COUNTIF('Round 3 - Hole by Hole'!O41,"="&amp;$O$3+2))+(COUNTIF('Round 3 - Hole by Hole'!P41,"="&amp;$P$3+2))+(COUNTIF('Round 3 - Hole by Hole'!Q41,"="&amp;$Q$3+2))+(COUNTIF('Round 3 - Hole by Hole'!R41,"="&amp;$R$3+2))+(COUNTIF('Round 3 - Hole by Hole'!S41,"="&amp;$S$3+2))+(COUNTIF('Round 3 - Hole by Hole'!T41,"="&amp;$T$3+2))</f>
        <v>4</v>
      </c>
      <c r="V44" s="110">
        <f>SUM(COUNTIF('Round 3 - Hole by Hole'!B41,"&gt;"&amp;$B$3+2.1))+(COUNTIF('Round 3 - Hole by Hole'!C41,"&gt;"&amp;$C$3+2.1))+(COUNTIF('Round 3 - Hole by Hole'!D41,"&gt;"&amp;$D$3+2.1))+(COUNTIF('Round 3 - Hole by Hole'!E41,"&gt;"&amp;$E$3+2.1))+(COUNTIF('Round 3 - Hole by Hole'!F41,"&gt;"&amp;$F$3+2.1))+(COUNTIF('Round 3 - Hole by Hole'!G41,"&gt;"&amp;$G$3+2.1))+(COUNTIF('Round 3 - Hole by Hole'!H41,"&gt;"&amp;$H$3+2.1))+(COUNTIF('Round 3 - Hole by Hole'!I41,"&gt;"&amp;$I$3+2.1))+(COUNTIF('Round 3 - Hole by Hole'!J41,"&gt;"&amp;$J$3+2.1))+(COUNTIF('Round 3 - Hole by Hole'!L41,"&gt;"&amp;$L$3+2.1))+(COUNTIF('Round 3 - Hole by Hole'!M41,"&gt;"&amp;$M$3+2.1))+(COUNTIF('Round 3 - Hole by Hole'!N41,"&gt;"&amp;$N$3+2.1))+(COUNTIF('Round 3 - Hole by Hole'!O41,"&gt;"&amp;$O$3+2.1))+(COUNTIF('Round 3 - Hole by Hole'!P41,"&gt;"&amp;$P$3+2.1))+(COUNTIF('Round 3 - Hole by Hole'!Q41,"&gt;"&amp;$Q$3+2.1))+(COUNTIF('Round 3 - Hole by Hole'!R41,"&gt;"&amp;$R$3+2.1))+(COUNTIF('Round 3 - Hole by Hole'!S41,"&gt;"&amp;$S$3+2.1))+(COUNTIF('Round 3 - Hole by Hole'!T41,"&gt;"&amp;$T$3+2.1))</f>
        <v>4</v>
      </c>
      <c r="X44" s="110">
        <f t="shared" ref="X44:X47" si="63">SUM(C44,J44,Q44)</f>
        <v>0</v>
      </c>
      <c r="Y44" s="110">
        <f t="shared" si="59"/>
        <v>0</v>
      </c>
      <c r="Z44" s="110">
        <f t="shared" si="60"/>
        <v>5</v>
      </c>
      <c r="AA44" s="110">
        <f t="shared" si="61"/>
        <v>21</v>
      </c>
      <c r="AB44" s="110">
        <f t="shared" si="62"/>
        <v>14</v>
      </c>
      <c r="AC44" s="110">
        <f t="shared" ref="AC44:AC47" si="64">SUM(H44,O44,V44)</f>
        <v>14</v>
      </c>
    </row>
    <row r="45" spans="1:29">
      <c r="A45" s="60" t="str">
        <f>'Players by Team'!M12</f>
        <v>PAIGE HARRIS</v>
      </c>
      <c r="B45" s="90"/>
      <c r="C45" s="86">
        <f>SUM(COUNTIF('Round 1 - Hole by Hole'!B42,"&lt;"&amp;$B$2-1.9))+(COUNTIF('Round 1 - Hole by Hole'!C42,"&lt;"&amp;$C$2-1.9))+(COUNTIF('Round 1 - Hole by Hole'!D42,"&lt;"&amp;$D$2-1.9))+(COUNTIF('Round 1 - Hole by Hole'!E42,"&lt;"&amp;$E$2-1.9))+(COUNTIF('Round 1 - Hole by Hole'!F42,"&lt;"&amp;$F$2-1.9))+(COUNTIF('Round 1 - Hole by Hole'!G42,"&lt;"&amp;$G$2-1.9))+(COUNTIF('Round 1 - Hole by Hole'!H42,"&lt;"&amp;$H$2-1.9))+(COUNTIF('Round 1 - Hole by Hole'!I42,"&lt;"&amp;$I$2-1.9))+(COUNTIF('Round 1 - Hole by Hole'!J42,"&lt;"&amp;$J$2-1.9))+(COUNTIF('Round 1 - Hole by Hole'!L42,"&lt;"&amp;$L$2-1.9))+(COUNTIF('Round 1 - Hole by Hole'!M42,"&lt;"&amp;$M$2-1.9))+(COUNTIF('Round 1 - Hole by Hole'!N42,"&lt;"&amp;$N$2-1.9))+(COUNTIF('Round 1 - Hole by Hole'!O42,"&lt;"&amp;$O$2-1.9))+(COUNTIF('Round 1 - Hole by Hole'!P42,"&lt;"&amp;$P$2-1.9))+(COUNTIF('Round 1 - Hole by Hole'!Q42,"&lt;"&amp;$Q$2-1.9))+(COUNTIF('Round 1 - Hole by Hole'!R42,"&lt;"&amp;$R$2-1.9))+(COUNTIF('Round 1 - Hole by Hole'!S42,"&lt;"&amp;$S$2-1.9))+(COUNTIF('Round 1 - Hole by Hole'!T42,"&lt;"&amp;$T$2-1.9))</f>
        <v>0</v>
      </c>
      <c r="D45" s="87">
        <f>SUM(COUNTIF('Round 1 - Hole by Hole'!B42,"="&amp;$B$2-1))+(COUNTIF('Round 1 - Hole by Hole'!C42,"="&amp;$C$2-1))+(COUNTIF('Round 1 - Hole by Hole'!D42,"="&amp;$D$2-1))+(COUNTIF('Round 1 - Hole by Hole'!E42,"="&amp;$E$2-1))+(COUNTIF('Round 1 - Hole by Hole'!F42,"="&amp;$F$2-1))+(COUNTIF('Round 1 - Hole by Hole'!G42,"="&amp;$G$2-1))+(COUNTIF('Round 1 - Hole by Hole'!H42,"="&amp;$H$2-1))+(COUNTIF('Round 1 - Hole by Hole'!I42,"="&amp;$I$2-1))+(COUNTIF('Round 1 - Hole by Hole'!J42,"="&amp;$J$2-1))+(COUNTIF('Round 1 - Hole by Hole'!L42,"="&amp;$L$2-1))+(COUNTIF('Round 1 - Hole by Hole'!M42,"="&amp;$M$2-1))+(COUNTIF('Round 1 - Hole by Hole'!N42,"="&amp;$N$2-1))+(COUNTIF('Round 1 - Hole by Hole'!O42,"="&amp;$O$2-1))+(COUNTIF('Round 1 - Hole by Hole'!P42,"="&amp;$P$2-1))+(COUNTIF('Round 1 - Hole by Hole'!Q42,"="&amp;$Q$2-1))+(COUNTIF('Round 1 - Hole by Hole'!R42,"="&amp;$R$2-1))+(COUNTIF('Round 1 - Hole by Hole'!S42,"="&amp;$S$2-1))+(COUNTIF('Round 1 - Hole by Hole'!T42,"="&amp;$T$2-1))</f>
        <v>0</v>
      </c>
      <c r="E45" s="87">
        <f>SUM(COUNTIF('Round 1 - Hole by Hole'!B42,"="&amp;$B$2))+(COUNTIF('Round 1 - Hole by Hole'!C42,"="&amp;$C$2))+(COUNTIF('Round 1 - Hole by Hole'!D42,"="&amp;$D$2))+(COUNTIF('Round 1 - Hole by Hole'!E42,"="&amp;$E$2))+(COUNTIF('Round 1 - Hole by Hole'!F42,"="&amp;$F$2))+(COUNTIF('Round 1 - Hole by Hole'!G42,"="&amp;$G$2))+(COUNTIF('Round 1 - Hole by Hole'!H42,"="&amp;$H$2))+(COUNTIF('Round 1 - Hole by Hole'!I42,"="&amp;$I$2))+(COUNTIF('Round 1 - Hole by Hole'!J42,"="&amp;$J$2))+(COUNTIF('Round 1 - Hole by Hole'!L42,"="&amp;$L$2))+(COUNTIF('Round 1 - Hole by Hole'!M42,"="&amp;$M$2))+(COUNTIF('Round 1 - Hole by Hole'!N42,"="&amp;$N$2))+(COUNTIF('Round 1 - Hole by Hole'!O42,"="&amp;$O$2))+(COUNTIF('Round 1 - Hole by Hole'!P42,"="&amp;$P$2))+(COUNTIF('Round 1 - Hole by Hole'!Q42,"="&amp;$Q$2))+(COUNTIF('Round 1 - Hole by Hole'!R42,"="&amp;$R$2))+(COUNTIF('Round 1 - Hole by Hole'!S42,"="&amp;$S$2))+(COUNTIF('Round 1 - Hole by Hole'!T42,"="&amp;$T$2))</f>
        <v>1</v>
      </c>
      <c r="F45" s="87">
        <f>SUM(COUNTIF('Round 1 - Hole by Hole'!B42,"="&amp;$B$2+1))+(COUNTIF('Round 1 - Hole by Hole'!C42,"="&amp;$C$2+1))+(COUNTIF('Round 1 - Hole by Hole'!D42,"="&amp;$D$2+1))+(COUNTIF('Round 1 - Hole by Hole'!E42,"="&amp;$E$2+1))+(COUNTIF('Round 1 - Hole by Hole'!F42,"="&amp;$F$2+1))+(COUNTIF('Round 1 - Hole by Hole'!G42,"="&amp;$G$2+1))+(COUNTIF('Round 1 - Hole by Hole'!H42,"="&amp;$H$2+1))+(COUNTIF('Round 1 - Hole by Hole'!I42,"="&amp;$I$2+1))+(COUNTIF('Round 1 - Hole by Hole'!J42,"="&amp;$J$2+1))+(COUNTIF('Round 1 - Hole by Hole'!L42,"="&amp;$L$2+1))+(COUNTIF('Round 1 - Hole by Hole'!M42,"="&amp;$M$2+1))+(COUNTIF('Round 1 - Hole by Hole'!N42,"="&amp;$N$2+1))+(COUNTIF('Round 1 - Hole by Hole'!O42,"="&amp;$O$2+1))+(COUNTIF('Round 1 - Hole by Hole'!P42,"="&amp;$P$2+1))+(COUNTIF('Round 1 - Hole by Hole'!Q42,"="&amp;$Q$2+1))+(COUNTIF('Round 1 - Hole by Hole'!R42,"="&amp;$R$2+1))+(COUNTIF('Round 1 - Hole by Hole'!S42,"="&amp;$S$2+1))+(COUNTIF('Round 1 - Hole by Hole'!T42,"="&amp;$T$2+1))</f>
        <v>6</v>
      </c>
      <c r="G45" s="87">
        <f>SUM(COUNTIF('Round 1 - Hole by Hole'!B42,"="&amp;$B$2+2))+(COUNTIF('Round 1 - Hole by Hole'!C42,"="&amp;$C$2+2))+(COUNTIF('Round 1 - Hole by Hole'!D42,"="&amp;$D$2+2))+(COUNTIF('Round 1 - Hole by Hole'!E42,"="&amp;$E$2+2))+(COUNTIF('Round 1 - Hole by Hole'!F42,"="&amp;$F$2+2))+(COUNTIF('Round 1 - Hole by Hole'!G42,"="&amp;$G$2+2))+(COUNTIF('Round 1 - Hole by Hole'!H42,"="&amp;$H$2+2))+(COUNTIF('Round 1 - Hole by Hole'!I42,"="&amp;$I$2+2))+(COUNTIF('Round 1 - Hole by Hole'!J42,"="&amp;$J$2+2))+(COUNTIF('Round 1 - Hole by Hole'!L42,"="&amp;$L$2+2))+(COUNTIF('Round 1 - Hole by Hole'!M42,"="&amp;$M$2+2))+(COUNTIF('Round 1 - Hole by Hole'!N42,"="&amp;$N$2+2))+(COUNTIF('Round 1 - Hole by Hole'!O42,"="&amp;$O$2+2))+(COUNTIF('Round 1 - Hole by Hole'!P42,"="&amp;$P$2+2))+(COUNTIF('Round 1 - Hole by Hole'!Q42,"="&amp;$Q$2+2))+(COUNTIF('Round 1 - Hole by Hole'!R42,"="&amp;$R$2+2))+(COUNTIF('Round 1 - Hole by Hole'!S42,"="&amp;$S$2+2))+(COUNTIF('Round 1 - Hole by Hole'!T42,"="&amp;$T$2+2))</f>
        <v>6</v>
      </c>
      <c r="H45" s="87">
        <f>SUM(COUNTIF('Round 1 - Hole by Hole'!B42,"&gt;"&amp;$B$2+2.1))+(COUNTIF('Round 1 - Hole by Hole'!C42,"&gt;"&amp;$C$2+2.1))+(COUNTIF('Round 1 - Hole by Hole'!D42,"&gt;"&amp;$D$2+2.1))+(COUNTIF('Round 1 - Hole by Hole'!E42,"&gt;"&amp;$E$2+2.1))+(COUNTIF('Round 1 - Hole by Hole'!F42,"&gt;"&amp;$F$2+2.1))+(COUNTIF('Round 1 - Hole by Hole'!G42,"&gt;"&amp;$G$2+2.1))+(COUNTIF('Round 1 - Hole by Hole'!H42,"&gt;"&amp;$H$2+2.1))+(COUNTIF('Round 1 - Hole by Hole'!I42,"&gt;"&amp;$I$2+2.1))+(COUNTIF('Round 1 - Hole by Hole'!J42,"&gt;"&amp;$J$2+2.1))+(COUNTIF('Round 1 - Hole by Hole'!L42,"&gt;"&amp;$L$2+2.1))+(COUNTIF('Round 1 - Hole by Hole'!M42,"&gt;"&amp;$M$2+2.1))+(COUNTIF('Round 1 - Hole by Hole'!N42,"&gt;"&amp;$N$2+2.1))+(COUNTIF('Round 1 - Hole by Hole'!O42,"&gt;"&amp;$O$2+2.1))+(COUNTIF('Round 1 - Hole by Hole'!P42,"&gt;"&amp;$P$2+2.1))+(COUNTIF('Round 1 - Hole by Hole'!Q42,"&gt;"&amp;$Q$2+2.1))+(COUNTIF('Round 1 - Hole by Hole'!R42,"&gt;"&amp;$R$2+2.1))+(COUNTIF('Round 1 - Hole by Hole'!S42,"&gt;"&amp;$S$2+2.1))+(COUNTIF('Round 1 - Hole by Hole'!T42,"&gt;"&amp;$T$2+2.1))</f>
        <v>5</v>
      </c>
      <c r="J45" s="86">
        <f>SUM(COUNTIF('Round 2 - Hole by Hole'!B42,"&lt;"&amp;$B$2-1.9))+(COUNTIF('Round 2 - Hole by Hole'!C42,"&lt;"&amp;$C$2-1.9))+(COUNTIF('Round 2 - Hole by Hole'!D42,"&lt;"&amp;$D$2-1.9))+(COUNTIF('Round 2 - Hole by Hole'!E42,"&lt;"&amp;$E$2-1.9))+(COUNTIF('Round 2 - Hole by Hole'!F42,"&lt;"&amp;$F$2-1.9))+(COUNTIF('Round 2 - Hole by Hole'!G42,"&lt;"&amp;$G$2-1.9))+(COUNTIF('Round 2 - Hole by Hole'!H42,"&lt;"&amp;$H$2-1.9))+(COUNTIF('Round 2 - Hole by Hole'!I42,"&lt;"&amp;$I$2-1.9))+(COUNTIF('Round 2 - Hole by Hole'!J42,"&lt;"&amp;$J$2-1.9))+(COUNTIF('Round 2 - Hole by Hole'!L42,"&lt;"&amp;$L$2-1.9))+(COUNTIF('Round 2 - Hole by Hole'!M42,"&lt;"&amp;$M$2-1.9))+(COUNTIF('Round 2 - Hole by Hole'!N42,"&lt;"&amp;$N$2-1.9))+(COUNTIF('Round 2 - Hole by Hole'!O42,"&lt;"&amp;$O$2-1.9))+(COUNTIF('Round 2 - Hole by Hole'!P42,"&lt;"&amp;$P$2-1.9))+(COUNTIF('Round 2 - Hole by Hole'!Q42,"&lt;"&amp;$Q$2-1.9))+(COUNTIF('Round 2 - Hole by Hole'!R42,"&lt;"&amp;$R$2-1.9))+(COUNTIF('Round 2 - Hole by Hole'!S42,"&lt;"&amp;$S$2-1.9))+(COUNTIF('Round 2 - Hole by Hole'!T42,"&lt;"&amp;$T$2-1.9))</f>
        <v>0</v>
      </c>
      <c r="K45" s="87">
        <f>SUM(COUNTIF('Round 2 - Hole by Hole'!B42,"="&amp;$B$2-1))+(COUNTIF('Round 2 - Hole by Hole'!C42,"="&amp;$C$2-1))+(COUNTIF('Round 2 - Hole by Hole'!D42,"="&amp;$D$2-1))+(COUNTIF('Round 2 - Hole by Hole'!E42,"="&amp;$E$2-1))+(COUNTIF('Round 2 - Hole by Hole'!F42,"="&amp;$F$2-1))+(COUNTIF('Round 2 - Hole by Hole'!G42,"="&amp;$G$2-1))+(COUNTIF('Round 2 - Hole by Hole'!H42,"="&amp;$H$2-1))+(COUNTIF('Round 2 - Hole by Hole'!I42,"="&amp;$I$2-1))+(COUNTIF('Round 2 - Hole by Hole'!J42,"="&amp;$J$2-1))+(COUNTIF('Round 2 - Hole by Hole'!L42,"="&amp;$L$2-1))+(COUNTIF('Round 2 - Hole by Hole'!M42,"="&amp;$M$2-1))+(COUNTIF('Round 2 - Hole by Hole'!N42,"="&amp;$N$2-1))+(COUNTIF('Round 2 - Hole by Hole'!O42,"="&amp;$O$2-1))+(COUNTIF('Round 2 - Hole by Hole'!P42,"="&amp;$P$2-1))+(COUNTIF('Round 2 - Hole by Hole'!Q42,"="&amp;$Q$2-1))+(COUNTIF('Round 2 - Hole by Hole'!R42,"="&amp;$R$2-1))+(COUNTIF('Round 2 - Hole by Hole'!S42,"="&amp;$S$2-1))+(COUNTIF('Round 2 - Hole by Hole'!T42,"="&amp;$T$2-1))</f>
        <v>0</v>
      </c>
      <c r="L45" s="87">
        <f>SUM(COUNTIF('Round 2 - Hole by Hole'!B42,"="&amp;$B$2))+(COUNTIF('Round 2 - Hole by Hole'!C42,"="&amp;$C$2))+(COUNTIF('Round 2 - Hole by Hole'!D42,"="&amp;$D$2))+(COUNTIF('Round 2 - Hole by Hole'!E42,"="&amp;$E$2))+(COUNTIF('Round 2 - Hole by Hole'!F42,"="&amp;$F$2))+(COUNTIF('Round 2 - Hole by Hole'!G42,"="&amp;$G$2))+(COUNTIF('Round 2 - Hole by Hole'!H42,"="&amp;$H$2))+(COUNTIF('Round 2 - Hole by Hole'!I42,"="&amp;$I$2))+(COUNTIF('Round 2 - Hole by Hole'!J42,"="&amp;$J$2))+(COUNTIF('Round 2 - Hole by Hole'!L42,"="&amp;$L$2))+(COUNTIF('Round 2 - Hole by Hole'!M42,"="&amp;$M$2))+(COUNTIF('Round 2 - Hole by Hole'!N42,"="&amp;$N$2))+(COUNTIF('Round 2 - Hole by Hole'!O42,"="&amp;$O$2))+(COUNTIF('Round 2 - Hole by Hole'!P42,"="&amp;$P$2))+(COUNTIF('Round 2 - Hole by Hole'!Q42,"="&amp;$Q$2))+(COUNTIF('Round 2 - Hole by Hole'!R42,"="&amp;$R$2))+(COUNTIF('Round 2 - Hole by Hole'!S42,"="&amp;$S$2))+(COUNTIF('Round 2 - Hole by Hole'!T42,"="&amp;$T$2))</f>
        <v>2</v>
      </c>
      <c r="M45" s="87">
        <f>SUM(COUNTIF('Round 2 - Hole by Hole'!B42,"="&amp;$B$2+1))+(COUNTIF('Round 2 - Hole by Hole'!C42,"="&amp;$C$2+1))+(COUNTIF('Round 2 - Hole by Hole'!D42,"="&amp;$D$2+1))+(COUNTIF('Round 2 - Hole by Hole'!E42,"="&amp;$E$2+1))+(COUNTIF('Round 2 - Hole by Hole'!F42,"="&amp;$F$2+1))+(COUNTIF('Round 2 - Hole by Hole'!G42,"="&amp;$G$2+1))+(COUNTIF('Round 2 - Hole by Hole'!H42,"="&amp;$H$2+1))+(COUNTIF('Round 2 - Hole by Hole'!I42,"="&amp;$I$2+1))+(COUNTIF('Round 2 - Hole by Hole'!J42,"="&amp;$J$2+1))+(COUNTIF('Round 2 - Hole by Hole'!L42,"="&amp;$L$2+1))+(COUNTIF('Round 2 - Hole by Hole'!M42,"="&amp;$M$2+1))+(COUNTIF('Round 2 - Hole by Hole'!N42,"="&amp;$N$2+1))+(COUNTIF('Round 2 - Hole by Hole'!O42,"="&amp;$O$2+1))+(COUNTIF('Round 2 - Hole by Hole'!P42,"="&amp;$P$2+1))+(COUNTIF('Round 2 - Hole by Hole'!Q42,"="&amp;$Q$2+1))+(COUNTIF('Round 2 - Hole by Hole'!R42,"="&amp;$R$2+1))+(COUNTIF('Round 2 - Hole by Hole'!S42,"="&amp;$S$2+1))+(COUNTIF('Round 2 - Hole by Hole'!T42,"="&amp;$T$2+1))</f>
        <v>7</v>
      </c>
      <c r="N45" s="87">
        <f>SUM(COUNTIF('Round 2 - Hole by Hole'!B42,"="&amp;$B$2+2))+(COUNTIF('Round 2 - Hole by Hole'!C42,"="&amp;$C$2+2))+(COUNTIF('Round 2 - Hole by Hole'!D42,"="&amp;$D$2+2))+(COUNTIF('Round 2 - Hole by Hole'!E42,"="&amp;$E$2+2))+(COUNTIF('Round 2 - Hole by Hole'!F42,"="&amp;$F$2+2))+(COUNTIF('Round 2 - Hole by Hole'!G42,"="&amp;$G$2+2))+(COUNTIF('Round 2 - Hole by Hole'!H42,"="&amp;$H$2+2))+(COUNTIF('Round 2 - Hole by Hole'!I42,"="&amp;$I$2+2))+(COUNTIF('Round 2 - Hole by Hole'!J42,"="&amp;$J$2+2))+(COUNTIF('Round 2 - Hole by Hole'!L42,"="&amp;$L$2+2))+(COUNTIF('Round 2 - Hole by Hole'!M42,"="&amp;$M$2+2))+(COUNTIF('Round 2 - Hole by Hole'!N42,"="&amp;$N$2+2))+(COUNTIF('Round 2 - Hole by Hole'!O42,"="&amp;$O$2+2))+(COUNTIF('Round 2 - Hole by Hole'!P42,"="&amp;$P$2+2))+(COUNTIF('Round 2 - Hole by Hole'!Q42,"="&amp;$Q$2+2))+(COUNTIF('Round 2 - Hole by Hole'!R42,"="&amp;$R$2+2))+(COUNTIF('Round 2 - Hole by Hole'!S42,"="&amp;$S$2+2))+(COUNTIF('Round 2 - Hole by Hole'!T42,"="&amp;$T$2+2))</f>
        <v>4</v>
      </c>
      <c r="O45" s="87">
        <f>SUM(COUNTIF('Round 2 - Hole by Hole'!B42,"&gt;"&amp;$B$2+2.1))+(COUNTIF('Round 2 - Hole by Hole'!C42,"&gt;"&amp;$C$2+2.1))+(COUNTIF('Round 2 - Hole by Hole'!D42,"&gt;"&amp;$D$2+2.1))+(COUNTIF('Round 2 - Hole by Hole'!E42,"&gt;"&amp;$E$2+2.1))+(COUNTIF('Round 2 - Hole by Hole'!F42,"&gt;"&amp;$F$2+2.1))+(COUNTIF('Round 2 - Hole by Hole'!G42,"&gt;"&amp;$G$2+2.1))+(COUNTIF('Round 2 - Hole by Hole'!H42,"&gt;"&amp;$H$2+2.1))+(COUNTIF('Round 2 - Hole by Hole'!I42,"&gt;"&amp;$I$2+2.1))+(COUNTIF('Round 2 - Hole by Hole'!J42,"&gt;"&amp;$J$2+2.1))+(COUNTIF('Round 2 - Hole by Hole'!L42,"&gt;"&amp;$L$2+2.1))+(COUNTIF('Round 2 - Hole by Hole'!M42,"&gt;"&amp;$M$2+2.1))+(COUNTIF('Round 2 - Hole by Hole'!N42,"&gt;"&amp;$N$2+2.1))+(COUNTIF('Round 2 - Hole by Hole'!O42,"&gt;"&amp;$O$2+2.1))+(COUNTIF('Round 2 - Hole by Hole'!P42,"&gt;"&amp;$P$2+2.1))+(COUNTIF('Round 2 - Hole by Hole'!Q42,"&gt;"&amp;$Q$2+2.1))+(COUNTIF('Round 2 - Hole by Hole'!R42,"&gt;"&amp;$R$2+2.1))+(COUNTIF('Round 2 - Hole by Hole'!S42,"&gt;"&amp;$S$2+2.1))+(COUNTIF('Round 2 - Hole by Hole'!T42,"&gt;"&amp;$T$2+2.1))</f>
        <v>5</v>
      </c>
      <c r="Q45" s="86">
        <f>SUM(COUNTIF('Round 3 - Hole by Hole'!B42,"&lt;"&amp;$B$3-1.9))+(COUNTIF('Round 3 - Hole by Hole'!C42,"&lt;"&amp;$C$3-1.9))+(COUNTIF('Round 3 - Hole by Hole'!D42,"&lt;"&amp;$D$3-1.9))+(COUNTIF('Round 3 - Hole by Hole'!E42,"&lt;"&amp;$E$3-1.9))+(COUNTIF('Round 3 - Hole by Hole'!F42,"&lt;"&amp;$F$3-1.9))+(COUNTIF('Round 3 - Hole by Hole'!G42,"&lt;"&amp;$G$3-1.9))+(COUNTIF('Round 3 - Hole by Hole'!H42,"&lt;"&amp;$H$3-1.9))+(COUNTIF('Round 3 - Hole by Hole'!I42,"&lt;"&amp;$I$3-1.9))+(COUNTIF('Round 3 - Hole by Hole'!J42,"&lt;"&amp;$J$3-1.9))+(COUNTIF('Round 3 - Hole by Hole'!L42,"&lt;"&amp;$L$3-1.9))+(COUNTIF('Round 3 - Hole by Hole'!M42,"&lt;"&amp;$M$3-1.9))+(COUNTIF('Round 3 - Hole by Hole'!N42,"&lt;"&amp;$N$3-1.9))+(COUNTIF('Round 3 - Hole by Hole'!O42,"&lt;"&amp;$O$3-1.9))+(COUNTIF('Round 3 - Hole by Hole'!P42,"&lt;"&amp;$P$3-1.9))+(COUNTIF('Round 3 - Hole by Hole'!Q42,"&lt;"&amp;$Q$3-1.9))+(COUNTIF('Round 3 - Hole by Hole'!R42,"&lt;"&amp;$R$3-1.9))+(COUNTIF('Round 3 - Hole by Hole'!S42,"&lt;"&amp;$S$3-1.9))+(COUNTIF('Round 3 - Hole by Hole'!T42,"&lt;"&amp;$T$3-1.9))</f>
        <v>0</v>
      </c>
      <c r="R45" s="87">
        <f>SUM(COUNTIF('Round 3 - Hole by Hole'!B42,"="&amp;$B$3-1))+(COUNTIF('Round 3 - Hole by Hole'!C42,"="&amp;$C$3-1))+(COUNTIF('Round 3 - Hole by Hole'!D42,"="&amp;$D$3-1))+(COUNTIF('Round 3 - Hole by Hole'!E42,"="&amp;$E$3-1))+(COUNTIF('Round 3 - Hole by Hole'!F42,"="&amp;$F$3-1))+(COUNTIF('Round 3 - Hole by Hole'!G42,"="&amp;$G$3-1))+(COUNTIF('Round 3 - Hole by Hole'!H42,"="&amp;$H$3-1))+(COUNTIF('Round 3 - Hole by Hole'!I42,"="&amp;$I$3-1))+(COUNTIF('Round 3 - Hole by Hole'!J42,"="&amp;$J$3-1))+(COUNTIF('Round 3 - Hole by Hole'!L42,"="&amp;$L$3-1))+(COUNTIF('Round 3 - Hole by Hole'!M42,"="&amp;$M$3-1))+(COUNTIF('Round 3 - Hole by Hole'!N42,"="&amp;$N$3-1))+(COUNTIF('Round 3 - Hole by Hole'!O42,"="&amp;$O$3-1))+(COUNTIF('Round 3 - Hole by Hole'!P42,"="&amp;$P$3-1))+(COUNTIF('Round 3 - Hole by Hole'!Q42,"="&amp;$Q$3-1))+(COUNTIF('Round 3 - Hole by Hole'!R42,"="&amp;$R$3-1))+(COUNTIF('Round 3 - Hole by Hole'!S42,"="&amp;$S$3-1))+(COUNTIF('Round 3 - Hole by Hole'!T42,"="&amp;$T$3-1))</f>
        <v>0</v>
      </c>
      <c r="S45" s="87">
        <f>SUM(COUNTIF('Round 3 - Hole by Hole'!B42,"="&amp;$B$3))+(COUNTIF('Round 3 - Hole by Hole'!C42,"="&amp;$C$3))+(COUNTIF('Round 3 - Hole by Hole'!D42,"="&amp;$D$3))+(COUNTIF('Round 3 - Hole by Hole'!E42,"="&amp;$E$3))+(COUNTIF('Round 3 - Hole by Hole'!F42,"="&amp;$F$3))+(COUNTIF('Round 3 - Hole by Hole'!G42,"="&amp;$G$3))+(COUNTIF('Round 3 - Hole by Hole'!H42,"="&amp;$H$3))+(COUNTIF('Round 3 - Hole by Hole'!I42,"="&amp;$I$3))+(COUNTIF('Round 3 - Hole by Hole'!J42,"="&amp;$J$3))+(COUNTIF('Round 3 - Hole by Hole'!L42,"="&amp;$L$3))+(COUNTIF('Round 3 - Hole by Hole'!M42,"="&amp;$M$3))+(COUNTIF('Round 3 - Hole by Hole'!N42,"="&amp;$N$3))+(COUNTIF('Round 3 - Hole by Hole'!O42,"="&amp;$O$3))+(COUNTIF('Round 3 - Hole by Hole'!P42,"="&amp;$P$3))+(COUNTIF('Round 3 - Hole by Hole'!Q42,"="&amp;$Q$3))+(COUNTIF('Round 3 - Hole by Hole'!R42,"="&amp;$R$3))+(COUNTIF('Round 3 - Hole by Hole'!S42,"="&amp;$S$3))+(COUNTIF('Round 3 - Hole by Hole'!T42,"="&amp;$T$3))</f>
        <v>3</v>
      </c>
      <c r="T45" s="87">
        <f>SUM(COUNTIF('Round 3 - Hole by Hole'!B42,"="&amp;$B$3+1))+(COUNTIF('Round 3 - Hole by Hole'!C42,"="&amp;$C$3+1))+(COUNTIF('Round 3 - Hole by Hole'!D42,"="&amp;$D$3+1))+(COUNTIF('Round 3 - Hole by Hole'!E42,"="&amp;$E$3+1))+(COUNTIF('Round 3 - Hole by Hole'!F42,"="&amp;$F$3+1))+(COUNTIF('Round 3 - Hole by Hole'!G42,"="&amp;$G$3+1))+(COUNTIF('Round 3 - Hole by Hole'!H42,"="&amp;$H$3+1))+(COUNTIF('Round 3 - Hole by Hole'!I42,"="&amp;$I$3+1))+(COUNTIF('Round 3 - Hole by Hole'!J42,"="&amp;$J$3+1))+(COUNTIF('Round 3 - Hole by Hole'!L42,"="&amp;$L$3+1))+(COUNTIF('Round 3 - Hole by Hole'!M42,"="&amp;$M$3+1))+(COUNTIF('Round 3 - Hole by Hole'!N42,"="&amp;$N$3+1))+(COUNTIF('Round 3 - Hole by Hole'!O42,"="&amp;$O$3+1))+(COUNTIF('Round 3 - Hole by Hole'!P42,"="&amp;$P$3+1))+(COUNTIF('Round 3 - Hole by Hole'!Q42,"="&amp;$Q$3+1))+(COUNTIF('Round 3 - Hole by Hole'!R42,"="&amp;$R$3+1))+(COUNTIF('Round 3 - Hole by Hole'!S42,"="&amp;$S$3+1))+(COUNTIF('Round 3 - Hole by Hole'!T42,"="&amp;$T$3+1))</f>
        <v>7</v>
      </c>
      <c r="U45" s="87">
        <f>SUM(COUNTIF('Round 3 - Hole by Hole'!B42,"="&amp;$B$3+2))+(COUNTIF('Round 3 - Hole by Hole'!C42,"="&amp;$C$3+2))+(COUNTIF('Round 3 - Hole by Hole'!D42,"="&amp;$D$3+2))+(COUNTIF('Round 3 - Hole by Hole'!E42,"="&amp;$E$3+2))+(COUNTIF('Round 3 - Hole by Hole'!F42,"="&amp;$F$3+2))+(COUNTIF('Round 3 - Hole by Hole'!G42,"="&amp;$G$3+2))+(COUNTIF('Round 3 - Hole by Hole'!H42,"="&amp;$H$3+2))+(COUNTIF('Round 3 - Hole by Hole'!I42,"="&amp;$I$3+2))+(COUNTIF('Round 3 - Hole by Hole'!J42,"="&amp;$J$3+2))+(COUNTIF('Round 3 - Hole by Hole'!L42,"="&amp;$L$3+2))+(COUNTIF('Round 3 - Hole by Hole'!M42,"="&amp;$M$3+2))+(COUNTIF('Round 3 - Hole by Hole'!N42,"="&amp;$N$3+2))+(COUNTIF('Round 3 - Hole by Hole'!O42,"="&amp;$O$3+2))+(COUNTIF('Round 3 - Hole by Hole'!P42,"="&amp;$P$3+2))+(COUNTIF('Round 3 - Hole by Hole'!Q42,"="&amp;$Q$3+2))+(COUNTIF('Round 3 - Hole by Hole'!R42,"="&amp;$R$3+2))+(COUNTIF('Round 3 - Hole by Hole'!S42,"="&amp;$S$3+2))+(COUNTIF('Round 3 - Hole by Hole'!T42,"="&amp;$T$3+2))</f>
        <v>5</v>
      </c>
      <c r="V45" s="87">
        <f>SUM(COUNTIF('Round 3 - Hole by Hole'!B42,"&gt;"&amp;$B$3+2.1))+(COUNTIF('Round 3 - Hole by Hole'!C42,"&gt;"&amp;$C$3+2.1))+(COUNTIF('Round 3 - Hole by Hole'!D42,"&gt;"&amp;$D$3+2.1))+(COUNTIF('Round 3 - Hole by Hole'!E42,"&gt;"&amp;$E$3+2.1))+(COUNTIF('Round 3 - Hole by Hole'!F42,"&gt;"&amp;$F$3+2.1))+(COUNTIF('Round 3 - Hole by Hole'!G42,"&gt;"&amp;$G$3+2.1))+(COUNTIF('Round 3 - Hole by Hole'!H42,"&gt;"&amp;$H$3+2.1))+(COUNTIF('Round 3 - Hole by Hole'!I42,"&gt;"&amp;$I$3+2.1))+(COUNTIF('Round 3 - Hole by Hole'!J42,"&gt;"&amp;$J$3+2.1))+(COUNTIF('Round 3 - Hole by Hole'!L42,"&gt;"&amp;$L$3+2.1))+(COUNTIF('Round 3 - Hole by Hole'!M42,"&gt;"&amp;$M$3+2.1))+(COUNTIF('Round 3 - Hole by Hole'!N42,"&gt;"&amp;$N$3+2.1))+(COUNTIF('Round 3 - Hole by Hole'!O42,"&gt;"&amp;$O$3+2.1))+(COUNTIF('Round 3 - Hole by Hole'!P42,"&gt;"&amp;$P$3+2.1))+(COUNTIF('Round 3 - Hole by Hole'!Q42,"&gt;"&amp;$Q$3+2.1))+(COUNTIF('Round 3 - Hole by Hole'!R42,"&gt;"&amp;$R$3+2.1))+(COUNTIF('Round 3 - Hole by Hole'!S42,"&gt;"&amp;$S$3+2.1))+(COUNTIF('Round 3 - Hole by Hole'!T42,"&gt;"&amp;$T$3+2.1))</f>
        <v>3</v>
      </c>
      <c r="X45" s="86">
        <f t="shared" si="63"/>
        <v>0</v>
      </c>
      <c r="Y45" s="86">
        <f t="shared" si="59"/>
        <v>0</v>
      </c>
      <c r="Z45" s="86">
        <f t="shared" si="60"/>
        <v>6</v>
      </c>
      <c r="AA45" s="86">
        <f t="shared" si="61"/>
        <v>20</v>
      </c>
      <c r="AB45" s="86">
        <f t="shared" si="62"/>
        <v>15</v>
      </c>
      <c r="AC45" s="86">
        <f t="shared" si="64"/>
        <v>13</v>
      </c>
    </row>
    <row r="46" spans="1:29">
      <c r="A46" s="60" t="str">
        <f>'Players by Team'!M13</f>
        <v>KAYLEAH CASTILLO</v>
      </c>
      <c r="B46" s="90"/>
      <c r="C46" s="110">
        <f>SUM(COUNTIF('Round 1 - Hole by Hole'!B43,"&lt;"&amp;$B$2-1.9))+(COUNTIF('Round 1 - Hole by Hole'!C43,"&lt;"&amp;$C$2-1.9))+(COUNTIF('Round 1 - Hole by Hole'!D43,"&lt;"&amp;$D$2-1.9))+(COUNTIF('Round 1 - Hole by Hole'!E43,"&lt;"&amp;$E$2-1.9))+(COUNTIF('Round 1 - Hole by Hole'!F43,"&lt;"&amp;$F$2-1.9))+(COUNTIF('Round 1 - Hole by Hole'!G43,"&lt;"&amp;$G$2-1.9))+(COUNTIF('Round 1 - Hole by Hole'!H43,"&lt;"&amp;$H$2-1.9))+(COUNTIF('Round 1 - Hole by Hole'!I43,"&lt;"&amp;$I$2-1.9))+(COUNTIF('Round 1 - Hole by Hole'!J43,"&lt;"&amp;$J$2-1.9))+(COUNTIF('Round 1 - Hole by Hole'!L43,"&lt;"&amp;$L$2-1.9))+(COUNTIF('Round 1 - Hole by Hole'!M43,"&lt;"&amp;$M$2-1.9))+(COUNTIF('Round 1 - Hole by Hole'!N43,"&lt;"&amp;$N$2-1.9))+(COUNTIF('Round 1 - Hole by Hole'!O43,"&lt;"&amp;$O$2-1.9))+(COUNTIF('Round 1 - Hole by Hole'!P43,"&lt;"&amp;$P$2-1.9))+(COUNTIF('Round 1 - Hole by Hole'!Q43,"&lt;"&amp;$Q$2-1.9))+(COUNTIF('Round 1 - Hole by Hole'!R43,"&lt;"&amp;$R$2-1.9))+(COUNTIF('Round 1 - Hole by Hole'!S43,"&lt;"&amp;$S$2-1.9))+(COUNTIF('Round 1 - Hole by Hole'!T43,"&lt;"&amp;$T$2-1.9))</f>
        <v>0</v>
      </c>
      <c r="D46" s="110">
        <f>SUM(COUNTIF('Round 1 - Hole by Hole'!B43,"="&amp;$B$2-1))+(COUNTIF('Round 1 - Hole by Hole'!C43,"="&amp;$C$2-1))+(COUNTIF('Round 1 - Hole by Hole'!D43,"="&amp;$D$2-1))+(COUNTIF('Round 1 - Hole by Hole'!E43,"="&amp;$E$2-1))+(COUNTIF('Round 1 - Hole by Hole'!F43,"="&amp;$F$2-1))+(COUNTIF('Round 1 - Hole by Hole'!G43,"="&amp;$G$2-1))+(COUNTIF('Round 1 - Hole by Hole'!H43,"="&amp;$H$2-1))+(COUNTIF('Round 1 - Hole by Hole'!I43,"="&amp;$I$2-1))+(COUNTIF('Round 1 - Hole by Hole'!J43,"="&amp;$J$2-1))+(COUNTIF('Round 1 - Hole by Hole'!L43,"="&amp;$L$2-1))+(COUNTIF('Round 1 - Hole by Hole'!M43,"="&amp;$M$2-1))+(COUNTIF('Round 1 - Hole by Hole'!N43,"="&amp;$N$2-1))+(COUNTIF('Round 1 - Hole by Hole'!O43,"="&amp;$O$2-1))+(COUNTIF('Round 1 - Hole by Hole'!P43,"="&amp;$P$2-1))+(COUNTIF('Round 1 - Hole by Hole'!Q43,"="&amp;$Q$2-1))+(COUNTIF('Round 1 - Hole by Hole'!R43,"="&amp;$R$2-1))+(COUNTIF('Round 1 - Hole by Hole'!S43,"="&amp;$S$2-1))+(COUNTIF('Round 1 - Hole by Hole'!T43,"="&amp;$T$2-1))</f>
        <v>0</v>
      </c>
      <c r="E46" s="110">
        <f>SUM(COUNTIF('Round 1 - Hole by Hole'!B43,"="&amp;$B$2))+(COUNTIF('Round 1 - Hole by Hole'!C43,"="&amp;$C$2))+(COUNTIF('Round 1 - Hole by Hole'!D43,"="&amp;$D$2))+(COUNTIF('Round 1 - Hole by Hole'!E43,"="&amp;$E$2))+(COUNTIF('Round 1 - Hole by Hole'!F43,"="&amp;$F$2))+(COUNTIF('Round 1 - Hole by Hole'!G43,"="&amp;$G$2))+(COUNTIF('Round 1 - Hole by Hole'!H43,"="&amp;$H$2))+(COUNTIF('Round 1 - Hole by Hole'!I43,"="&amp;$I$2))+(COUNTIF('Round 1 - Hole by Hole'!J43,"="&amp;$J$2))+(COUNTIF('Round 1 - Hole by Hole'!L43,"="&amp;$L$2))+(COUNTIF('Round 1 - Hole by Hole'!M43,"="&amp;$M$2))+(COUNTIF('Round 1 - Hole by Hole'!N43,"="&amp;$N$2))+(COUNTIF('Round 1 - Hole by Hole'!O43,"="&amp;$O$2))+(COUNTIF('Round 1 - Hole by Hole'!P43,"="&amp;$P$2))+(COUNTIF('Round 1 - Hole by Hole'!Q43,"="&amp;$Q$2))+(COUNTIF('Round 1 - Hole by Hole'!R43,"="&amp;$R$2))+(COUNTIF('Round 1 - Hole by Hole'!S43,"="&amp;$S$2))+(COUNTIF('Round 1 - Hole by Hole'!T43,"="&amp;$T$2))</f>
        <v>0</v>
      </c>
      <c r="F46" s="110">
        <f>SUM(COUNTIF('Round 1 - Hole by Hole'!B43,"="&amp;$B$2+1))+(COUNTIF('Round 1 - Hole by Hole'!C43,"="&amp;$C$2+1))+(COUNTIF('Round 1 - Hole by Hole'!D43,"="&amp;$D$2+1))+(COUNTIF('Round 1 - Hole by Hole'!E43,"="&amp;$E$2+1))+(COUNTIF('Round 1 - Hole by Hole'!F43,"="&amp;$F$2+1))+(COUNTIF('Round 1 - Hole by Hole'!G43,"="&amp;$G$2+1))+(COUNTIF('Round 1 - Hole by Hole'!H43,"="&amp;$H$2+1))+(COUNTIF('Round 1 - Hole by Hole'!I43,"="&amp;$I$2+1))+(COUNTIF('Round 1 - Hole by Hole'!J43,"="&amp;$J$2+1))+(COUNTIF('Round 1 - Hole by Hole'!L43,"="&amp;$L$2+1))+(COUNTIF('Round 1 - Hole by Hole'!M43,"="&amp;$M$2+1))+(COUNTIF('Round 1 - Hole by Hole'!N43,"="&amp;$N$2+1))+(COUNTIF('Round 1 - Hole by Hole'!O43,"="&amp;$O$2+1))+(COUNTIF('Round 1 - Hole by Hole'!P43,"="&amp;$P$2+1))+(COUNTIF('Round 1 - Hole by Hole'!Q43,"="&amp;$Q$2+1))+(COUNTIF('Round 1 - Hole by Hole'!R43,"="&amp;$R$2+1))+(COUNTIF('Round 1 - Hole by Hole'!S43,"="&amp;$S$2+1))+(COUNTIF('Round 1 - Hole by Hole'!T43,"="&amp;$T$2+1))</f>
        <v>3</v>
      </c>
      <c r="G46" s="110">
        <f>SUM(COUNTIF('Round 1 - Hole by Hole'!B43,"="&amp;$B$2+2))+(COUNTIF('Round 1 - Hole by Hole'!C43,"="&amp;$C$2+2))+(COUNTIF('Round 1 - Hole by Hole'!D43,"="&amp;$D$2+2))+(COUNTIF('Round 1 - Hole by Hole'!E43,"="&amp;$E$2+2))+(COUNTIF('Round 1 - Hole by Hole'!F43,"="&amp;$F$2+2))+(COUNTIF('Round 1 - Hole by Hole'!G43,"="&amp;$G$2+2))+(COUNTIF('Round 1 - Hole by Hole'!H43,"="&amp;$H$2+2))+(COUNTIF('Round 1 - Hole by Hole'!I43,"="&amp;$I$2+2))+(COUNTIF('Round 1 - Hole by Hole'!J43,"="&amp;$J$2+2))+(COUNTIF('Round 1 - Hole by Hole'!L43,"="&amp;$L$2+2))+(COUNTIF('Round 1 - Hole by Hole'!M43,"="&amp;$M$2+2))+(COUNTIF('Round 1 - Hole by Hole'!N43,"="&amp;$N$2+2))+(COUNTIF('Round 1 - Hole by Hole'!O43,"="&amp;$O$2+2))+(COUNTIF('Round 1 - Hole by Hole'!P43,"="&amp;$P$2+2))+(COUNTIF('Round 1 - Hole by Hole'!Q43,"="&amp;$Q$2+2))+(COUNTIF('Round 1 - Hole by Hole'!R43,"="&amp;$R$2+2))+(COUNTIF('Round 1 - Hole by Hole'!S43,"="&amp;$S$2+2))+(COUNTIF('Round 1 - Hole by Hole'!T43,"="&amp;$T$2+2))</f>
        <v>2</v>
      </c>
      <c r="H46" s="110">
        <f>SUM(COUNTIF('Round 1 - Hole by Hole'!B43,"&gt;"&amp;$B$2+2.1))+(COUNTIF('Round 1 - Hole by Hole'!C43,"&gt;"&amp;$C$2+2.1))+(COUNTIF('Round 1 - Hole by Hole'!D43,"&gt;"&amp;$D$2+2.1))+(COUNTIF('Round 1 - Hole by Hole'!E43,"&gt;"&amp;$E$2+2.1))+(COUNTIF('Round 1 - Hole by Hole'!F43,"&gt;"&amp;$F$2+2.1))+(COUNTIF('Round 1 - Hole by Hole'!G43,"&gt;"&amp;$G$2+2.1))+(COUNTIF('Round 1 - Hole by Hole'!H43,"&gt;"&amp;$H$2+2.1))+(COUNTIF('Round 1 - Hole by Hole'!I43,"&gt;"&amp;$I$2+2.1))+(COUNTIF('Round 1 - Hole by Hole'!J43,"&gt;"&amp;$J$2+2.1))+(COUNTIF('Round 1 - Hole by Hole'!L43,"&gt;"&amp;$L$2+2.1))+(COUNTIF('Round 1 - Hole by Hole'!M43,"&gt;"&amp;$M$2+2.1))+(COUNTIF('Round 1 - Hole by Hole'!N43,"&gt;"&amp;$N$2+2.1))+(COUNTIF('Round 1 - Hole by Hole'!O43,"&gt;"&amp;$O$2+2.1))+(COUNTIF('Round 1 - Hole by Hole'!P43,"&gt;"&amp;$P$2+2.1))+(COUNTIF('Round 1 - Hole by Hole'!Q43,"&gt;"&amp;$Q$2+2.1))+(COUNTIF('Round 1 - Hole by Hole'!R43,"&gt;"&amp;$R$2+2.1))+(COUNTIF('Round 1 - Hole by Hole'!S43,"&gt;"&amp;$S$2+2.1))+(COUNTIF('Round 1 - Hole by Hole'!T43,"&gt;"&amp;$T$2+2.1))</f>
        <v>13</v>
      </c>
      <c r="J46" s="110">
        <f>SUM(COUNTIF('Round 2 - Hole by Hole'!B43,"&lt;"&amp;$B$2-1.9))+(COUNTIF('Round 2 - Hole by Hole'!C43,"&lt;"&amp;$C$2-1.9))+(COUNTIF('Round 2 - Hole by Hole'!D43,"&lt;"&amp;$D$2-1.9))+(COUNTIF('Round 2 - Hole by Hole'!E43,"&lt;"&amp;$E$2-1.9))+(COUNTIF('Round 2 - Hole by Hole'!F43,"&lt;"&amp;$F$2-1.9))+(COUNTIF('Round 2 - Hole by Hole'!G43,"&lt;"&amp;$G$2-1.9))+(COUNTIF('Round 2 - Hole by Hole'!H43,"&lt;"&amp;$H$2-1.9))+(COUNTIF('Round 2 - Hole by Hole'!I43,"&lt;"&amp;$I$2-1.9))+(COUNTIF('Round 2 - Hole by Hole'!J43,"&lt;"&amp;$J$2-1.9))+(COUNTIF('Round 2 - Hole by Hole'!L43,"&lt;"&amp;$L$2-1.9))+(COUNTIF('Round 2 - Hole by Hole'!M43,"&lt;"&amp;$M$2-1.9))+(COUNTIF('Round 2 - Hole by Hole'!N43,"&lt;"&amp;$N$2-1.9))+(COUNTIF('Round 2 - Hole by Hole'!O43,"&lt;"&amp;$O$2-1.9))+(COUNTIF('Round 2 - Hole by Hole'!P43,"&lt;"&amp;$P$2-1.9))+(COUNTIF('Round 2 - Hole by Hole'!Q43,"&lt;"&amp;$Q$2-1.9))+(COUNTIF('Round 2 - Hole by Hole'!R43,"&lt;"&amp;$R$2-1.9))+(COUNTIF('Round 2 - Hole by Hole'!S43,"&lt;"&amp;$S$2-1.9))+(COUNTIF('Round 2 - Hole by Hole'!T43,"&lt;"&amp;$T$2-1.9))</f>
        <v>0</v>
      </c>
      <c r="K46" s="110">
        <f>SUM(COUNTIF('Round 2 - Hole by Hole'!B43,"="&amp;$B$2-1))+(COUNTIF('Round 2 - Hole by Hole'!C43,"="&amp;$C$2-1))+(COUNTIF('Round 2 - Hole by Hole'!D43,"="&amp;$D$2-1))+(COUNTIF('Round 2 - Hole by Hole'!E43,"="&amp;$E$2-1))+(COUNTIF('Round 2 - Hole by Hole'!F43,"="&amp;$F$2-1))+(COUNTIF('Round 2 - Hole by Hole'!G43,"="&amp;$G$2-1))+(COUNTIF('Round 2 - Hole by Hole'!H43,"="&amp;$H$2-1))+(COUNTIF('Round 2 - Hole by Hole'!I43,"="&amp;$I$2-1))+(COUNTIF('Round 2 - Hole by Hole'!J43,"="&amp;$J$2-1))+(COUNTIF('Round 2 - Hole by Hole'!L43,"="&amp;$L$2-1))+(COUNTIF('Round 2 - Hole by Hole'!M43,"="&amp;$M$2-1))+(COUNTIF('Round 2 - Hole by Hole'!N43,"="&amp;$N$2-1))+(COUNTIF('Round 2 - Hole by Hole'!O43,"="&amp;$O$2-1))+(COUNTIF('Round 2 - Hole by Hole'!P43,"="&amp;$P$2-1))+(COUNTIF('Round 2 - Hole by Hole'!Q43,"="&amp;$Q$2-1))+(COUNTIF('Round 2 - Hole by Hole'!R43,"="&amp;$R$2-1))+(COUNTIF('Round 2 - Hole by Hole'!S43,"="&amp;$S$2-1))+(COUNTIF('Round 2 - Hole by Hole'!T43,"="&amp;$T$2-1))</f>
        <v>0</v>
      </c>
      <c r="L46" s="110">
        <f>SUM(COUNTIF('Round 2 - Hole by Hole'!B43,"="&amp;$B$2))+(COUNTIF('Round 2 - Hole by Hole'!C43,"="&amp;$C$2))+(COUNTIF('Round 2 - Hole by Hole'!D43,"="&amp;$D$2))+(COUNTIF('Round 2 - Hole by Hole'!E43,"="&amp;$E$2))+(COUNTIF('Round 2 - Hole by Hole'!F43,"="&amp;$F$2))+(COUNTIF('Round 2 - Hole by Hole'!G43,"="&amp;$G$2))+(COUNTIF('Round 2 - Hole by Hole'!H43,"="&amp;$H$2))+(COUNTIF('Round 2 - Hole by Hole'!I43,"="&amp;$I$2))+(COUNTIF('Round 2 - Hole by Hole'!J43,"="&amp;$J$2))+(COUNTIF('Round 2 - Hole by Hole'!L43,"="&amp;$L$2))+(COUNTIF('Round 2 - Hole by Hole'!M43,"="&amp;$M$2))+(COUNTIF('Round 2 - Hole by Hole'!N43,"="&amp;$N$2))+(COUNTIF('Round 2 - Hole by Hole'!O43,"="&amp;$O$2))+(COUNTIF('Round 2 - Hole by Hole'!P43,"="&amp;$P$2))+(COUNTIF('Round 2 - Hole by Hole'!Q43,"="&amp;$Q$2))+(COUNTIF('Round 2 - Hole by Hole'!R43,"="&amp;$R$2))+(COUNTIF('Round 2 - Hole by Hole'!S43,"="&amp;$S$2))+(COUNTIF('Round 2 - Hole by Hole'!T43,"="&amp;$T$2))</f>
        <v>1</v>
      </c>
      <c r="M46" s="110">
        <f>SUM(COUNTIF('Round 2 - Hole by Hole'!B43,"="&amp;$B$2+1))+(COUNTIF('Round 2 - Hole by Hole'!C43,"="&amp;$C$2+1))+(COUNTIF('Round 2 - Hole by Hole'!D43,"="&amp;$D$2+1))+(COUNTIF('Round 2 - Hole by Hole'!E43,"="&amp;$E$2+1))+(COUNTIF('Round 2 - Hole by Hole'!F43,"="&amp;$F$2+1))+(COUNTIF('Round 2 - Hole by Hole'!G43,"="&amp;$G$2+1))+(COUNTIF('Round 2 - Hole by Hole'!H43,"="&amp;$H$2+1))+(COUNTIF('Round 2 - Hole by Hole'!I43,"="&amp;$I$2+1))+(COUNTIF('Round 2 - Hole by Hole'!J43,"="&amp;$J$2+1))+(COUNTIF('Round 2 - Hole by Hole'!L43,"="&amp;$L$2+1))+(COUNTIF('Round 2 - Hole by Hole'!M43,"="&amp;$M$2+1))+(COUNTIF('Round 2 - Hole by Hole'!N43,"="&amp;$N$2+1))+(COUNTIF('Round 2 - Hole by Hole'!O43,"="&amp;$O$2+1))+(COUNTIF('Round 2 - Hole by Hole'!P43,"="&amp;$P$2+1))+(COUNTIF('Round 2 - Hole by Hole'!Q43,"="&amp;$Q$2+1))+(COUNTIF('Round 2 - Hole by Hole'!R43,"="&amp;$R$2+1))+(COUNTIF('Round 2 - Hole by Hole'!S43,"="&amp;$S$2+1))+(COUNTIF('Round 2 - Hole by Hole'!T43,"="&amp;$T$2+1))</f>
        <v>6</v>
      </c>
      <c r="N46" s="110">
        <f>SUM(COUNTIF('Round 2 - Hole by Hole'!B43,"="&amp;$B$2+2))+(COUNTIF('Round 2 - Hole by Hole'!C43,"="&amp;$C$2+2))+(COUNTIF('Round 2 - Hole by Hole'!D43,"="&amp;$D$2+2))+(COUNTIF('Round 2 - Hole by Hole'!E43,"="&amp;$E$2+2))+(COUNTIF('Round 2 - Hole by Hole'!F43,"="&amp;$F$2+2))+(COUNTIF('Round 2 - Hole by Hole'!G43,"="&amp;$G$2+2))+(COUNTIF('Round 2 - Hole by Hole'!H43,"="&amp;$H$2+2))+(COUNTIF('Round 2 - Hole by Hole'!I43,"="&amp;$I$2+2))+(COUNTIF('Round 2 - Hole by Hole'!J43,"="&amp;$J$2+2))+(COUNTIF('Round 2 - Hole by Hole'!L43,"="&amp;$L$2+2))+(COUNTIF('Round 2 - Hole by Hole'!M43,"="&amp;$M$2+2))+(COUNTIF('Round 2 - Hole by Hole'!N43,"="&amp;$N$2+2))+(COUNTIF('Round 2 - Hole by Hole'!O43,"="&amp;$O$2+2))+(COUNTIF('Round 2 - Hole by Hole'!P43,"="&amp;$P$2+2))+(COUNTIF('Round 2 - Hole by Hole'!Q43,"="&amp;$Q$2+2))+(COUNTIF('Round 2 - Hole by Hole'!R43,"="&amp;$R$2+2))+(COUNTIF('Round 2 - Hole by Hole'!S43,"="&amp;$S$2+2))+(COUNTIF('Round 2 - Hole by Hole'!T43,"="&amp;$T$2+2))</f>
        <v>6</v>
      </c>
      <c r="O46" s="110">
        <f>SUM(COUNTIF('Round 2 - Hole by Hole'!B43,"&gt;"&amp;$B$2+2.1))+(COUNTIF('Round 2 - Hole by Hole'!C43,"&gt;"&amp;$C$2+2.1))+(COUNTIF('Round 2 - Hole by Hole'!D43,"&gt;"&amp;$D$2+2.1))+(COUNTIF('Round 2 - Hole by Hole'!E43,"&gt;"&amp;$E$2+2.1))+(COUNTIF('Round 2 - Hole by Hole'!F43,"&gt;"&amp;$F$2+2.1))+(COUNTIF('Round 2 - Hole by Hole'!G43,"&gt;"&amp;$G$2+2.1))+(COUNTIF('Round 2 - Hole by Hole'!H43,"&gt;"&amp;$H$2+2.1))+(COUNTIF('Round 2 - Hole by Hole'!I43,"&gt;"&amp;$I$2+2.1))+(COUNTIF('Round 2 - Hole by Hole'!J43,"&gt;"&amp;$J$2+2.1))+(COUNTIF('Round 2 - Hole by Hole'!L43,"&gt;"&amp;$L$2+2.1))+(COUNTIF('Round 2 - Hole by Hole'!M43,"&gt;"&amp;$M$2+2.1))+(COUNTIF('Round 2 - Hole by Hole'!N43,"&gt;"&amp;$N$2+2.1))+(COUNTIF('Round 2 - Hole by Hole'!O43,"&gt;"&amp;$O$2+2.1))+(COUNTIF('Round 2 - Hole by Hole'!P43,"&gt;"&amp;$P$2+2.1))+(COUNTIF('Round 2 - Hole by Hole'!Q43,"&gt;"&amp;$Q$2+2.1))+(COUNTIF('Round 2 - Hole by Hole'!R43,"&gt;"&amp;$R$2+2.1))+(COUNTIF('Round 2 - Hole by Hole'!S43,"&gt;"&amp;$S$2+2.1))+(COUNTIF('Round 2 - Hole by Hole'!T43,"&gt;"&amp;$T$2+2.1))</f>
        <v>5</v>
      </c>
      <c r="Q46" s="110">
        <f>SUM(COUNTIF('Round 3 - Hole by Hole'!B43,"&lt;"&amp;$B$3-1.9))+(COUNTIF('Round 3 - Hole by Hole'!C43,"&lt;"&amp;$C$3-1.9))+(COUNTIF('Round 3 - Hole by Hole'!D43,"&lt;"&amp;$D$3-1.9))+(COUNTIF('Round 3 - Hole by Hole'!E43,"&lt;"&amp;$E$3-1.9))+(COUNTIF('Round 3 - Hole by Hole'!F43,"&lt;"&amp;$F$3-1.9))+(COUNTIF('Round 3 - Hole by Hole'!G43,"&lt;"&amp;$G$3-1.9))+(COUNTIF('Round 3 - Hole by Hole'!H43,"&lt;"&amp;$H$3-1.9))+(COUNTIF('Round 3 - Hole by Hole'!I43,"&lt;"&amp;$I$3-1.9))+(COUNTIF('Round 3 - Hole by Hole'!J43,"&lt;"&amp;$J$3-1.9))+(COUNTIF('Round 3 - Hole by Hole'!L43,"&lt;"&amp;$L$3-1.9))+(COUNTIF('Round 3 - Hole by Hole'!M43,"&lt;"&amp;$M$3-1.9))+(COUNTIF('Round 3 - Hole by Hole'!N43,"&lt;"&amp;$N$3-1.9))+(COUNTIF('Round 3 - Hole by Hole'!O43,"&lt;"&amp;$O$3-1.9))+(COUNTIF('Round 3 - Hole by Hole'!P43,"&lt;"&amp;$P$3-1.9))+(COUNTIF('Round 3 - Hole by Hole'!Q43,"&lt;"&amp;$Q$3-1.9))+(COUNTIF('Round 3 - Hole by Hole'!R43,"&lt;"&amp;$R$3-1.9))+(COUNTIF('Round 3 - Hole by Hole'!S43,"&lt;"&amp;$S$3-1.9))+(COUNTIF('Round 3 - Hole by Hole'!T43,"&lt;"&amp;$T$3-1.9))</f>
        <v>0</v>
      </c>
      <c r="R46" s="110">
        <f>SUM(COUNTIF('Round 3 - Hole by Hole'!B43,"="&amp;$B$3-1))+(COUNTIF('Round 3 - Hole by Hole'!C43,"="&amp;$C$3-1))+(COUNTIF('Round 3 - Hole by Hole'!D43,"="&amp;$D$3-1))+(COUNTIF('Round 3 - Hole by Hole'!E43,"="&amp;$E$3-1))+(COUNTIF('Round 3 - Hole by Hole'!F43,"="&amp;$F$3-1))+(COUNTIF('Round 3 - Hole by Hole'!G43,"="&amp;$G$3-1))+(COUNTIF('Round 3 - Hole by Hole'!H43,"="&amp;$H$3-1))+(COUNTIF('Round 3 - Hole by Hole'!I43,"="&amp;$I$3-1))+(COUNTIF('Round 3 - Hole by Hole'!J43,"="&amp;$J$3-1))+(COUNTIF('Round 3 - Hole by Hole'!L43,"="&amp;$L$3-1))+(COUNTIF('Round 3 - Hole by Hole'!M43,"="&amp;$M$3-1))+(COUNTIF('Round 3 - Hole by Hole'!N43,"="&amp;$N$3-1))+(COUNTIF('Round 3 - Hole by Hole'!O43,"="&amp;$O$3-1))+(COUNTIF('Round 3 - Hole by Hole'!P43,"="&amp;$P$3-1))+(COUNTIF('Round 3 - Hole by Hole'!Q43,"="&amp;$Q$3-1))+(COUNTIF('Round 3 - Hole by Hole'!R43,"="&amp;$R$3-1))+(COUNTIF('Round 3 - Hole by Hole'!S43,"="&amp;$S$3-1))+(COUNTIF('Round 3 - Hole by Hole'!T43,"="&amp;$T$3-1))</f>
        <v>0</v>
      </c>
      <c r="S46" s="110">
        <f>SUM(COUNTIF('Round 3 - Hole by Hole'!B43,"="&amp;$B$3))+(COUNTIF('Round 3 - Hole by Hole'!C43,"="&amp;$C$3))+(COUNTIF('Round 3 - Hole by Hole'!D43,"="&amp;$D$3))+(COUNTIF('Round 3 - Hole by Hole'!E43,"="&amp;$E$3))+(COUNTIF('Round 3 - Hole by Hole'!F43,"="&amp;$F$3))+(COUNTIF('Round 3 - Hole by Hole'!G43,"="&amp;$G$3))+(COUNTIF('Round 3 - Hole by Hole'!H43,"="&amp;$H$3))+(COUNTIF('Round 3 - Hole by Hole'!I43,"="&amp;$I$3))+(COUNTIF('Round 3 - Hole by Hole'!J43,"="&amp;$J$3))+(COUNTIF('Round 3 - Hole by Hole'!L43,"="&amp;$L$3))+(COUNTIF('Round 3 - Hole by Hole'!M43,"="&amp;$M$3))+(COUNTIF('Round 3 - Hole by Hole'!N43,"="&amp;$N$3))+(COUNTIF('Round 3 - Hole by Hole'!O43,"="&amp;$O$3))+(COUNTIF('Round 3 - Hole by Hole'!P43,"="&amp;$P$3))+(COUNTIF('Round 3 - Hole by Hole'!Q43,"="&amp;$Q$3))+(COUNTIF('Round 3 - Hole by Hole'!R43,"="&amp;$R$3))+(COUNTIF('Round 3 - Hole by Hole'!S43,"="&amp;$S$3))+(COUNTIF('Round 3 - Hole by Hole'!T43,"="&amp;$T$3))</f>
        <v>2</v>
      </c>
      <c r="T46" s="110">
        <f>SUM(COUNTIF('Round 3 - Hole by Hole'!B43,"="&amp;$B$3+1))+(COUNTIF('Round 3 - Hole by Hole'!C43,"="&amp;$C$3+1))+(COUNTIF('Round 3 - Hole by Hole'!D43,"="&amp;$D$3+1))+(COUNTIF('Round 3 - Hole by Hole'!E43,"="&amp;$E$3+1))+(COUNTIF('Round 3 - Hole by Hole'!F43,"="&amp;$F$3+1))+(COUNTIF('Round 3 - Hole by Hole'!G43,"="&amp;$G$3+1))+(COUNTIF('Round 3 - Hole by Hole'!H43,"="&amp;$H$3+1))+(COUNTIF('Round 3 - Hole by Hole'!I43,"="&amp;$I$3+1))+(COUNTIF('Round 3 - Hole by Hole'!J43,"="&amp;$J$3+1))+(COUNTIF('Round 3 - Hole by Hole'!L43,"="&amp;$L$3+1))+(COUNTIF('Round 3 - Hole by Hole'!M43,"="&amp;$M$3+1))+(COUNTIF('Round 3 - Hole by Hole'!N43,"="&amp;$N$3+1))+(COUNTIF('Round 3 - Hole by Hole'!O43,"="&amp;$O$3+1))+(COUNTIF('Round 3 - Hole by Hole'!P43,"="&amp;$P$3+1))+(COUNTIF('Round 3 - Hole by Hole'!Q43,"="&amp;$Q$3+1))+(COUNTIF('Round 3 - Hole by Hole'!R43,"="&amp;$R$3+1))+(COUNTIF('Round 3 - Hole by Hole'!S43,"="&amp;$S$3+1))+(COUNTIF('Round 3 - Hole by Hole'!T43,"="&amp;$T$3+1))</f>
        <v>5</v>
      </c>
      <c r="U46" s="110">
        <f>SUM(COUNTIF('Round 3 - Hole by Hole'!B43,"="&amp;$B$3+2))+(COUNTIF('Round 3 - Hole by Hole'!C43,"="&amp;$C$3+2))+(COUNTIF('Round 3 - Hole by Hole'!D43,"="&amp;$D$3+2))+(COUNTIF('Round 3 - Hole by Hole'!E43,"="&amp;$E$3+2))+(COUNTIF('Round 3 - Hole by Hole'!F43,"="&amp;$F$3+2))+(COUNTIF('Round 3 - Hole by Hole'!G43,"="&amp;$G$3+2))+(COUNTIF('Round 3 - Hole by Hole'!H43,"="&amp;$H$3+2))+(COUNTIF('Round 3 - Hole by Hole'!I43,"="&amp;$I$3+2))+(COUNTIF('Round 3 - Hole by Hole'!J43,"="&amp;$J$3+2))+(COUNTIF('Round 3 - Hole by Hole'!L43,"="&amp;$L$3+2))+(COUNTIF('Round 3 - Hole by Hole'!M43,"="&amp;$M$3+2))+(COUNTIF('Round 3 - Hole by Hole'!N43,"="&amp;$N$3+2))+(COUNTIF('Round 3 - Hole by Hole'!O43,"="&amp;$O$3+2))+(COUNTIF('Round 3 - Hole by Hole'!P43,"="&amp;$P$3+2))+(COUNTIF('Round 3 - Hole by Hole'!Q43,"="&amp;$Q$3+2))+(COUNTIF('Round 3 - Hole by Hole'!R43,"="&amp;$R$3+2))+(COUNTIF('Round 3 - Hole by Hole'!S43,"="&amp;$S$3+2))+(COUNTIF('Round 3 - Hole by Hole'!T43,"="&amp;$T$3+2))</f>
        <v>6</v>
      </c>
      <c r="V46" s="110">
        <f>SUM(COUNTIF('Round 3 - Hole by Hole'!B43,"&gt;"&amp;$B$3+2.1))+(COUNTIF('Round 3 - Hole by Hole'!C43,"&gt;"&amp;$C$3+2.1))+(COUNTIF('Round 3 - Hole by Hole'!D43,"&gt;"&amp;$D$3+2.1))+(COUNTIF('Round 3 - Hole by Hole'!E43,"&gt;"&amp;$E$3+2.1))+(COUNTIF('Round 3 - Hole by Hole'!F43,"&gt;"&amp;$F$3+2.1))+(COUNTIF('Round 3 - Hole by Hole'!G43,"&gt;"&amp;$G$3+2.1))+(COUNTIF('Round 3 - Hole by Hole'!H43,"&gt;"&amp;$H$3+2.1))+(COUNTIF('Round 3 - Hole by Hole'!I43,"&gt;"&amp;$I$3+2.1))+(COUNTIF('Round 3 - Hole by Hole'!J43,"&gt;"&amp;$J$3+2.1))+(COUNTIF('Round 3 - Hole by Hole'!L43,"&gt;"&amp;$L$3+2.1))+(COUNTIF('Round 3 - Hole by Hole'!M43,"&gt;"&amp;$M$3+2.1))+(COUNTIF('Round 3 - Hole by Hole'!N43,"&gt;"&amp;$N$3+2.1))+(COUNTIF('Round 3 - Hole by Hole'!O43,"&gt;"&amp;$O$3+2.1))+(COUNTIF('Round 3 - Hole by Hole'!P43,"&gt;"&amp;$P$3+2.1))+(COUNTIF('Round 3 - Hole by Hole'!Q43,"&gt;"&amp;$Q$3+2.1))+(COUNTIF('Round 3 - Hole by Hole'!R43,"&gt;"&amp;$R$3+2.1))+(COUNTIF('Round 3 - Hole by Hole'!S43,"&gt;"&amp;$S$3+2.1))+(COUNTIF('Round 3 - Hole by Hole'!T43,"&gt;"&amp;$T$3+2.1))</f>
        <v>5</v>
      </c>
      <c r="X46" s="110">
        <f t="shared" si="63"/>
        <v>0</v>
      </c>
      <c r="Y46" s="110">
        <f t="shared" si="59"/>
        <v>0</v>
      </c>
      <c r="Z46" s="110">
        <f t="shared" si="60"/>
        <v>3</v>
      </c>
      <c r="AA46" s="110">
        <f t="shared" si="61"/>
        <v>14</v>
      </c>
      <c r="AB46" s="110">
        <f t="shared" si="62"/>
        <v>14</v>
      </c>
      <c r="AC46" s="110">
        <f t="shared" si="64"/>
        <v>23</v>
      </c>
    </row>
    <row r="47" spans="1:29">
      <c r="A47" s="60" t="str">
        <f>'Players by Team'!M14</f>
        <v>MORIAH GONZALES</v>
      </c>
      <c r="B47" s="90"/>
      <c r="C47" s="86">
        <f>SUM(COUNTIF('Round 1 - Hole by Hole'!B44,"&lt;"&amp;$B$2-1.9))+(COUNTIF('Round 1 - Hole by Hole'!C44,"&lt;"&amp;$C$2-1.9))+(COUNTIF('Round 1 - Hole by Hole'!D44,"&lt;"&amp;$D$2-1.9))+(COUNTIF('Round 1 - Hole by Hole'!E44,"&lt;"&amp;$E$2-1.9))+(COUNTIF('Round 1 - Hole by Hole'!F44,"&lt;"&amp;$F$2-1.9))+(COUNTIF('Round 1 - Hole by Hole'!G44,"&lt;"&amp;$G$2-1.9))+(COUNTIF('Round 1 - Hole by Hole'!H44,"&lt;"&amp;$H$2-1.9))+(COUNTIF('Round 1 - Hole by Hole'!I44,"&lt;"&amp;$I$2-1.9))+(COUNTIF('Round 1 - Hole by Hole'!J44,"&lt;"&amp;$J$2-1.9))+(COUNTIF('Round 1 - Hole by Hole'!L44,"&lt;"&amp;$L$2-1.9))+(COUNTIF('Round 1 - Hole by Hole'!M44,"&lt;"&amp;$M$2-1.9))+(COUNTIF('Round 1 - Hole by Hole'!N44,"&lt;"&amp;$N$2-1.9))+(COUNTIF('Round 1 - Hole by Hole'!O44,"&lt;"&amp;$O$2-1.9))+(COUNTIF('Round 1 - Hole by Hole'!P44,"&lt;"&amp;$P$2-1.9))+(COUNTIF('Round 1 - Hole by Hole'!Q44,"&lt;"&amp;$Q$2-1.9))+(COUNTIF('Round 1 - Hole by Hole'!R44,"&lt;"&amp;$R$2-1.9))+(COUNTIF('Round 1 - Hole by Hole'!S44,"&lt;"&amp;$S$2-1.9))+(COUNTIF('Round 1 - Hole by Hole'!T44,"&lt;"&amp;$T$2-1.9))</f>
        <v>0</v>
      </c>
      <c r="D47" s="87">
        <f>SUM(COUNTIF('Round 1 - Hole by Hole'!B44,"="&amp;$B$2-1))+(COUNTIF('Round 1 - Hole by Hole'!C44,"="&amp;$C$2-1))+(COUNTIF('Round 1 - Hole by Hole'!D44,"="&amp;$D$2-1))+(COUNTIF('Round 1 - Hole by Hole'!E44,"="&amp;$E$2-1))+(COUNTIF('Round 1 - Hole by Hole'!F44,"="&amp;$F$2-1))+(COUNTIF('Round 1 - Hole by Hole'!G44,"="&amp;$G$2-1))+(COUNTIF('Round 1 - Hole by Hole'!H44,"="&amp;$H$2-1))+(COUNTIF('Round 1 - Hole by Hole'!I44,"="&amp;$I$2-1))+(COUNTIF('Round 1 - Hole by Hole'!J44,"="&amp;$J$2-1))+(COUNTIF('Round 1 - Hole by Hole'!L44,"="&amp;$L$2-1))+(COUNTIF('Round 1 - Hole by Hole'!M44,"="&amp;$M$2-1))+(COUNTIF('Round 1 - Hole by Hole'!N44,"="&amp;$N$2-1))+(COUNTIF('Round 1 - Hole by Hole'!O44,"="&amp;$O$2-1))+(COUNTIF('Round 1 - Hole by Hole'!P44,"="&amp;$P$2-1))+(COUNTIF('Round 1 - Hole by Hole'!Q44,"="&amp;$Q$2-1))+(COUNTIF('Round 1 - Hole by Hole'!R44,"="&amp;$R$2-1))+(COUNTIF('Round 1 - Hole by Hole'!S44,"="&amp;$S$2-1))+(COUNTIF('Round 1 - Hole by Hole'!T44,"="&amp;$T$2-1))</f>
        <v>0</v>
      </c>
      <c r="E47" s="87">
        <f>SUM(COUNTIF('Round 1 - Hole by Hole'!B44,"="&amp;$B$2))+(COUNTIF('Round 1 - Hole by Hole'!C44,"="&amp;$C$2))+(COUNTIF('Round 1 - Hole by Hole'!D44,"="&amp;$D$2))+(COUNTIF('Round 1 - Hole by Hole'!E44,"="&amp;$E$2))+(COUNTIF('Round 1 - Hole by Hole'!F44,"="&amp;$F$2))+(COUNTIF('Round 1 - Hole by Hole'!G44,"="&amp;$G$2))+(COUNTIF('Round 1 - Hole by Hole'!H44,"="&amp;$H$2))+(COUNTIF('Round 1 - Hole by Hole'!I44,"="&amp;$I$2))+(COUNTIF('Round 1 - Hole by Hole'!J44,"="&amp;$J$2))+(COUNTIF('Round 1 - Hole by Hole'!L44,"="&amp;$L$2))+(COUNTIF('Round 1 - Hole by Hole'!M44,"="&amp;$M$2))+(COUNTIF('Round 1 - Hole by Hole'!N44,"="&amp;$N$2))+(COUNTIF('Round 1 - Hole by Hole'!O44,"="&amp;$O$2))+(COUNTIF('Round 1 - Hole by Hole'!P44,"="&amp;$P$2))+(COUNTIF('Round 1 - Hole by Hole'!Q44,"="&amp;$Q$2))+(COUNTIF('Round 1 - Hole by Hole'!R44,"="&amp;$R$2))+(COUNTIF('Round 1 - Hole by Hole'!S44,"="&amp;$S$2))+(COUNTIF('Round 1 - Hole by Hole'!T44,"="&amp;$T$2))</f>
        <v>2</v>
      </c>
      <c r="F47" s="87">
        <f>SUM(COUNTIF('Round 1 - Hole by Hole'!B44,"="&amp;$B$2+1))+(COUNTIF('Round 1 - Hole by Hole'!C44,"="&amp;$C$2+1))+(COUNTIF('Round 1 - Hole by Hole'!D44,"="&amp;$D$2+1))+(COUNTIF('Round 1 - Hole by Hole'!E44,"="&amp;$E$2+1))+(COUNTIF('Round 1 - Hole by Hole'!F44,"="&amp;$F$2+1))+(COUNTIF('Round 1 - Hole by Hole'!G44,"="&amp;$G$2+1))+(COUNTIF('Round 1 - Hole by Hole'!H44,"="&amp;$H$2+1))+(COUNTIF('Round 1 - Hole by Hole'!I44,"="&amp;$I$2+1))+(COUNTIF('Round 1 - Hole by Hole'!J44,"="&amp;$J$2+1))+(COUNTIF('Round 1 - Hole by Hole'!L44,"="&amp;$L$2+1))+(COUNTIF('Round 1 - Hole by Hole'!M44,"="&amp;$M$2+1))+(COUNTIF('Round 1 - Hole by Hole'!N44,"="&amp;$N$2+1))+(COUNTIF('Round 1 - Hole by Hole'!O44,"="&amp;$O$2+1))+(COUNTIF('Round 1 - Hole by Hole'!P44,"="&amp;$P$2+1))+(COUNTIF('Round 1 - Hole by Hole'!Q44,"="&amp;$Q$2+1))+(COUNTIF('Round 1 - Hole by Hole'!R44,"="&amp;$R$2+1))+(COUNTIF('Round 1 - Hole by Hole'!S44,"="&amp;$S$2+1))+(COUNTIF('Round 1 - Hole by Hole'!T44,"="&amp;$T$2+1))</f>
        <v>5</v>
      </c>
      <c r="G47" s="87">
        <f>SUM(COUNTIF('Round 1 - Hole by Hole'!B44,"="&amp;$B$2+2))+(COUNTIF('Round 1 - Hole by Hole'!C44,"="&amp;$C$2+2))+(COUNTIF('Round 1 - Hole by Hole'!D44,"="&amp;$D$2+2))+(COUNTIF('Round 1 - Hole by Hole'!E44,"="&amp;$E$2+2))+(COUNTIF('Round 1 - Hole by Hole'!F44,"="&amp;$F$2+2))+(COUNTIF('Round 1 - Hole by Hole'!G44,"="&amp;$G$2+2))+(COUNTIF('Round 1 - Hole by Hole'!H44,"="&amp;$H$2+2))+(COUNTIF('Round 1 - Hole by Hole'!I44,"="&amp;$I$2+2))+(COUNTIF('Round 1 - Hole by Hole'!J44,"="&amp;$J$2+2))+(COUNTIF('Round 1 - Hole by Hole'!L44,"="&amp;$L$2+2))+(COUNTIF('Round 1 - Hole by Hole'!M44,"="&amp;$M$2+2))+(COUNTIF('Round 1 - Hole by Hole'!N44,"="&amp;$N$2+2))+(COUNTIF('Round 1 - Hole by Hole'!O44,"="&amp;$O$2+2))+(COUNTIF('Round 1 - Hole by Hole'!P44,"="&amp;$P$2+2))+(COUNTIF('Round 1 - Hole by Hole'!Q44,"="&amp;$Q$2+2))+(COUNTIF('Round 1 - Hole by Hole'!R44,"="&amp;$R$2+2))+(COUNTIF('Round 1 - Hole by Hole'!S44,"="&amp;$S$2+2))+(COUNTIF('Round 1 - Hole by Hole'!T44,"="&amp;$T$2+2))</f>
        <v>6</v>
      </c>
      <c r="H47" s="87">
        <f>SUM(COUNTIF('Round 1 - Hole by Hole'!B44,"&gt;"&amp;$B$2+2.1))+(COUNTIF('Round 1 - Hole by Hole'!C44,"&gt;"&amp;$C$2+2.1))+(COUNTIF('Round 1 - Hole by Hole'!D44,"&gt;"&amp;$D$2+2.1))+(COUNTIF('Round 1 - Hole by Hole'!E44,"&gt;"&amp;$E$2+2.1))+(COUNTIF('Round 1 - Hole by Hole'!F44,"&gt;"&amp;$F$2+2.1))+(COUNTIF('Round 1 - Hole by Hole'!G44,"&gt;"&amp;$G$2+2.1))+(COUNTIF('Round 1 - Hole by Hole'!H44,"&gt;"&amp;$H$2+2.1))+(COUNTIF('Round 1 - Hole by Hole'!I44,"&gt;"&amp;$I$2+2.1))+(COUNTIF('Round 1 - Hole by Hole'!J44,"&gt;"&amp;$J$2+2.1))+(COUNTIF('Round 1 - Hole by Hole'!L44,"&gt;"&amp;$L$2+2.1))+(COUNTIF('Round 1 - Hole by Hole'!M44,"&gt;"&amp;$M$2+2.1))+(COUNTIF('Round 1 - Hole by Hole'!N44,"&gt;"&amp;$N$2+2.1))+(COUNTIF('Round 1 - Hole by Hole'!O44,"&gt;"&amp;$O$2+2.1))+(COUNTIF('Round 1 - Hole by Hole'!P44,"&gt;"&amp;$P$2+2.1))+(COUNTIF('Round 1 - Hole by Hole'!Q44,"&gt;"&amp;$Q$2+2.1))+(COUNTIF('Round 1 - Hole by Hole'!R44,"&gt;"&amp;$R$2+2.1))+(COUNTIF('Round 1 - Hole by Hole'!S44,"&gt;"&amp;$S$2+2.1))+(COUNTIF('Round 1 - Hole by Hole'!T44,"&gt;"&amp;$T$2+2.1))</f>
        <v>5</v>
      </c>
      <c r="J47" s="86">
        <f>SUM(COUNTIF('Round 2 - Hole by Hole'!B44,"&lt;"&amp;$B$2-1.9))+(COUNTIF('Round 2 - Hole by Hole'!C44,"&lt;"&amp;$C$2-1.9))+(COUNTIF('Round 2 - Hole by Hole'!D44,"&lt;"&amp;$D$2-1.9))+(COUNTIF('Round 2 - Hole by Hole'!E44,"&lt;"&amp;$E$2-1.9))+(COUNTIF('Round 2 - Hole by Hole'!F44,"&lt;"&amp;$F$2-1.9))+(COUNTIF('Round 2 - Hole by Hole'!G44,"&lt;"&amp;$G$2-1.9))+(COUNTIF('Round 2 - Hole by Hole'!H44,"&lt;"&amp;$H$2-1.9))+(COUNTIF('Round 2 - Hole by Hole'!I44,"&lt;"&amp;$I$2-1.9))+(COUNTIF('Round 2 - Hole by Hole'!J44,"&lt;"&amp;$J$2-1.9))+(COUNTIF('Round 2 - Hole by Hole'!L44,"&lt;"&amp;$L$2-1.9))+(COUNTIF('Round 2 - Hole by Hole'!M44,"&lt;"&amp;$M$2-1.9))+(COUNTIF('Round 2 - Hole by Hole'!N44,"&lt;"&amp;$N$2-1.9))+(COUNTIF('Round 2 - Hole by Hole'!O44,"&lt;"&amp;$O$2-1.9))+(COUNTIF('Round 2 - Hole by Hole'!P44,"&lt;"&amp;$P$2-1.9))+(COUNTIF('Round 2 - Hole by Hole'!Q44,"&lt;"&amp;$Q$2-1.9))+(COUNTIF('Round 2 - Hole by Hole'!R44,"&lt;"&amp;$R$2-1.9))+(COUNTIF('Round 2 - Hole by Hole'!S44,"&lt;"&amp;$S$2-1.9))+(COUNTIF('Round 2 - Hole by Hole'!T44,"&lt;"&amp;$T$2-1.9))</f>
        <v>0</v>
      </c>
      <c r="K47" s="87">
        <f>SUM(COUNTIF('Round 2 - Hole by Hole'!B44,"="&amp;$B$2-1))+(COUNTIF('Round 2 - Hole by Hole'!C44,"="&amp;$C$2-1))+(COUNTIF('Round 2 - Hole by Hole'!D44,"="&amp;$D$2-1))+(COUNTIF('Round 2 - Hole by Hole'!E44,"="&amp;$E$2-1))+(COUNTIF('Round 2 - Hole by Hole'!F44,"="&amp;$F$2-1))+(COUNTIF('Round 2 - Hole by Hole'!G44,"="&amp;$G$2-1))+(COUNTIF('Round 2 - Hole by Hole'!H44,"="&amp;$H$2-1))+(COUNTIF('Round 2 - Hole by Hole'!I44,"="&amp;$I$2-1))+(COUNTIF('Round 2 - Hole by Hole'!J44,"="&amp;$J$2-1))+(COUNTIF('Round 2 - Hole by Hole'!L44,"="&amp;$L$2-1))+(COUNTIF('Round 2 - Hole by Hole'!M44,"="&amp;$M$2-1))+(COUNTIF('Round 2 - Hole by Hole'!N44,"="&amp;$N$2-1))+(COUNTIF('Round 2 - Hole by Hole'!O44,"="&amp;$O$2-1))+(COUNTIF('Round 2 - Hole by Hole'!P44,"="&amp;$P$2-1))+(COUNTIF('Round 2 - Hole by Hole'!Q44,"="&amp;$Q$2-1))+(COUNTIF('Round 2 - Hole by Hole'!R44,"="&amp;$R$2-1))+(COUNTIF('Round 2 - Hole by Hole'!S44,"="&amp;$S$2-1))+(COUNTIF('Round 2 - Hole by Hole'!T44,"="&amp;$T$2-1))</f>
        <v>1</v>
      </c>
      <c r="L47" s="87">
        <f>SUM(COUNTIF('Round 2 - Hole by Hole'!B44,"="&amp;$B$2))+(COUNTIF('Round 2 - Hole by Hole'!C44,"="&amp;$C$2))+(COUNTIF('Round 2 - Hole by Hole'!D44,"="&amp;$D$2))+(COUNTIF('Round 2 - Hole by Hole'!E44,"="&amp;$E$2))+(COUNTIF('Round 2 - Hole by Hole'!F44,"="&amp;$F$2))+(COUNTIF('Round 2 - Hole by Hole'!G44,"="&amp;$G$2))+(COUNTIF('Round 2 - Hole by Hole'!H44,"="&amp;$H$2))+(COUNTIF('Round 2 - Hole by Hole'!I44,"="&amp;$I$2))+(COUNTIF('Round 2 - Hole by Hole'!J44,"="&amp;$J$2))+(COUNTIF('Round 2 - Hole by Hole'!L44,"="&amp;$L$2))+(COUNTIF('Round 2 - Hole by Hole'!M44,"="&amp;$M$2))+(COUNTIF('Round 2 - Hole by Hole'!N44,"="&amp;$N$2))+(COUNTIF('Round 2 - Hole by Hole'!O44,"="&amp;$O$2))+(COUNTIF('Round 2 - Hole by Hole'!P44,"="&amp;$P$2))+(COUNTIF('Round 2 - Hole by Hole'!Q44,"="&amp;$Q$2))+(COUNTIF('Round 2 - Hole by Hole'!R44,"="&amp;$R$2))+(COUNTIF('Round 2 - Hole by Hole'!S44,"="&amp;$S$2))+(COUNTIF('Round 2 - Hole by Hole'!T44,"="&amp;$T$2))</f>
        <v>1</v>
      </c>
      <c r="M47" s="87">
        <f>SUM(COUNTIF('Round 2 - Hole by Hole'!B44,"="&amp;$B$2+1))+(COUNTIF('Round 2 - Hole by Hole'!C44,"="&amp;$C$2+1))+(COUNTIF('Round 2 - Hole by Hole'!D44,"="&amp;$D$2+1))+(COUNTIF('Round 2 - Hole by Hole'!E44,"="&amp;$E$2+1))+(COUNTIF('Round 2 - Hole by Hole'!F44,"="&amp;$F$2+1))+(COUNTIF('Round 2 - Hole by Hole'!G44,"="&amp;$G$2+1))+(COUNTIF('Round 2 - Hole by Hole'!H44,"="&amp;$H$2+1))+(COUNTIF('Round 2 - Hole by Hole'!I44,"="&amp;$I$2+1))+(COUNTIF('Round 2 - Hole by Hole'!J44,"="&amp;$J$2+1))+(COUNTIF('Round 2 - Hole by Hole'!L44,"="&amp;$L$2+1))+(COUNTIF('Round 2 - Hole by Hole'!M44,"="&amp;$M$2+1))+(COUNTIF('Round 2 - Hole by Hole'!N44,"="&amp;$N$2+1))+(COUNTIF('Round 2 - Hole by Hole'!O44,"="&amp;$O$2+1))+(COUNTIF('Round 2 - Hole by Hole'!P44,"="&amp;$P$2+1))+(COUNTIF('Round 2 - Hole by Hole'!Q44,"="&amp;$Q$2+1))+(COUNTIF('Round 2 - Hole by Hole'!R44,"="&amp;$R$2+1))+(COUNTIF('Round 2 - Hole by Hole'!S44,"="&amp;$S$2+1))+(COUNTIF('Round 2 - Hole by Hole'!T44,"="&amp;$T$2+1))</f>
        <v>4</v>
      </c>
      <c r="N47" s="87">
        <f>SUM(COUNTIF('Round 2 - Hole by Hole'!B44,"="&amp;$B$2+2))+(COUNTIF('Round 2 - Hole by Hole'!C44,"="&amp;$C$2+2))+(COUNTIF('Round 2 - Hole by Hole'!D44,"="&amp;$D$2+2))+(COUNTIF('Round 2 - Hole by Hole'!E44,"="&amp;$E$2+2))+(COUNTIF('Round 2 - Hole by Hole'!F44,"="&amp;$F$2+2))+(COUNTIF('Round 2 - Hole by Hole'!G44,"="&amp;$G$2+2))+(COUNTIF('Round 2 - Hole by Hole'!H44,"="&amp;$H$2+2))+(COUNTIF('Round 2 - Hole by Hole'!I44,"="&amp;$I$2+2))+(COUNTIF('Round 2 - Hole by Hole'!J44,"="&amp;$J$2+2))+(COUNTIF('Round 2 - Hole by Hole'!L44,"="&amp;$L$2+2))+(COUNTIF('Round 2 - Hole by Hole'!M44,"="&amp;$M$2+2))+(COUNTIF('Round 2 - Hole by Hole'!N44,"="&amp;$N$2+2))+(COUNTIF('Round 2 - Hole by Hole'!O44,"="&amp;$O$2+2))+(COUNTIF('Round 2 - Hole by Hole'!P44,"="&amp;$P$2+2))+(COUNTIF('Round 2 - Hole by Hole'!Q44,"="&amp;$Q$2+2))+(COUNTIF('Round 2 - Hole by Hole'!R44,"="&amp;$R$2+2))+(COUNTIF('Round 2 - Hole by Hole'!S44,"="&amp;$S$2+2))+(COUNTIF('Round 2 - Hole by Hole'!T44,"="&amp;$T$2+2))</f>
        <v>5</v>
      </c>
      <c r="O47" s="87">
        <f>SUM(COUNTIF('Round 2 - Hole by Hole'!B44,"&gt;"&amp;$B$2+2.1))+(COUNTIF('Round 2 - Hole by Hole'!C44,"&gt;"&amp;$C$2+2.1))+(COUNTIF('Round 2 - Hole by Hole'!D44,"&gt;"&amp;$D$2+2.1))+(COUNTIF('Round 2 - Hole by Hole'!E44,"&gt;"&amp;$E$2+2.1))+(COUNTIF('Round 2 - Hole by Hole'!F44,"&gt;"&amp;$F$2+2.1))+(COUNTIF('Round 2 - Hole by Hole'!G44,"&gt;"&amp;$G$2+2.1))+(COUNTIF('Round 2 - Hole by Hole'!H44,"&gt;"&amp;$H$2+2.1))+(COUNTIF('Round 2 - Hole by Hole'!I44,"&gt;"&amp;$I$2+2.1))+(COUNTIF('Round 2 - Hole by Hole'!J44,"&gt;"&amp;$J$2+2.1))+(COUNTIF('Round 2 - Hole by Hole'!L44,"&gt;"&amp;$L$2+2.1))+(COUNTIF('Round 2 - Hole by Hole'!M44,"&gt;"&amp;$M$2+2.1))+(COUNTIF('Round 2 - Hole by Hole'!N44,"&gt;"&amp;$N$2+2.1))+(COUNTIF('Round 2 - Hole by Hole'!O44,"&gt;"&amp;$O$2+2.1))+(COUNTIF('Round 2 - Hole by Hole'!P44,"&gt;"&amp;$P$2+2.1))+(COUNTIF('Round 2 - Hole by Hole'!Q44,"&gt;"&amp;$Q$2+2.1))+(COUNTIF('Round 2 - Hole by Hole'!R44,"&gt;"&amp;$R$2+2.1))+(COUNTIF('Round 2 - Hole by Hole'!S44,"&gt;"&amp;$S$2+2.1))+(COUNTIF('Round 2 - Hole by Hole'!T44,"&gt;"&amp;$T$2+2.1))</f>
        <v>7</v>
      </c>
      <c r="Q47" s="86">
        <f>SUM(COUNTIF('Round 3 - Hole by Hole'!B44,"&lt;"&amp;$B$3-1.9))+(COUNTIF('Round 3 - Hole by Hole'!C44,"&lt;"&amp;$C$3-1.9))+(COUNTIF('Round 3 - Hole by Hole'!D44,"&lt;"&amp;$D$3-1.9))+(COUNTIF('Round 3 - Hole by Hole'!E44,"&lt;"&amp;$E$3-1.9))+(COUNTIF('Round 3 - Hole by Hole'!F44,"&lt;"&amp;$F$3-1.9))+(COUNTIF('Round 3 - Hole by Hole'!G44,"&lt;"&amp;$G$3-1.9))+(COUNTIF('Round 3 - Hole by Hole'!H44,"&lt;"&amp;$H$3-1.9))+(COUNTIF('Round 3 - Hole by Hole'!I44,"&lt;"&amp;$I$3-1.9))+(COUNTIF('Round 3 - Hole by Hole'!J44,"&lt;"&amp;$J$3-1.9))+(COUNTIF('Round 3 - Hole by Hole'!L44,"&lt;"&amp;$L$3-1.9))+(COUNTIF('Round 3 - Hole by Hole'!M44,"&lt;"&amp;$M$3-1.9))+(COUNTIF('Round 3 - Hole by Hole'!N44,"&lt;"&amp;$N$3-1.9))+(COUNTIF('Round 3 - Hole by Hole'!O44,"&lt;"&amp;$O$3-1.9))+(COUNTIF('Round 3 - Hole by Hole'!P44,"&lt;"&amp;$P$3-1.9))+(COUNTIF('Round 3 - Hole by Hole'!Q44,"&lt;"&amp;$Q$3-1.9))+(COUNTIF('Round 3 - Hole by Hole'!R44,"&lt;"&amp;$R$3-1.9))+(COUNTIF('Round 3 - Hole by Hole'!S44,"&lt;"&amp;$S$3-1.9))+(COUNTIF('Round 3 - Hole by Hole'!T44,"&lt;"&amp;$T$3-1.9))</f>
        <v>0</v>
      </c>
      <c r="R47" s="87">
        <f>SUM(COUNTIF('Round 3 - Hole by Hole'!B44,"="&amp;$B$3-1))+(COUNTIF('Round 3 - Hole by Hole'!C44,"="&amp;$C$3-1))+(COUNTIF('Round 3 - Hole by Hole'!D44,"="&amp;$D$3-1))+(COUNTIF('Round 3 - Hole by Hole'!E44,"="&amp;$E$3-1))+(COUNTIF('Round 3 - Hole by Hole'!F44,"="&amp;$F$3-1))+(COUNTIF('Round 3 - Hole by Hole'!G44,"="&amp;$G$3-1))+(COUNTIF('Round 3 - Hole by Hole'!H44,"="&amp;$H$3-1))+(COUNTIF('Round 3 - Hole by Hole'!I44,"="&amp;$I$3-1))+(COUNTIF('Round 3 - Hole by Hole'!J44,"="&amp;$J$3-1))+(COUNTIF('Round 3 - Hole by Hole'!L44,"="&amp;$L$3-1))+(COUNTIF('Round 3 - Hole by Hole'!M44,"="&amp;$M$3-1))+(COUNTIF('Round 3 - Hole by Hole'!N44,"="&amp;$N$3-1))+(COUNTIF('Round 3 - Hole by Hole'!O44,"="&amp;$O$3-1))+(COUNTIF('Round 3 - Hole by Hole'!P44,"="&amp;$P$3-1))+(COUNTIF('Round 3 - Hole by Hole'!Q44,"="&amp;$Q$3-1))+(COUNTIF('Round 3 - Hole by Hole'!R44,"="&amp;$R$3-1))+(COUNTIF('Round 3 - Hole by Hole'!S44,"="&amp;$S$3-1))+(COUNTIF('Round 3 - Hole by Hole'!T44,"="&amp;$T$3-1))</f>
        <v>0</v>
      </c>
      <c r="S47" s="87">
        <f>SUM(COUNTIF('Round 3 - Hole by Hole'!B44,"="&amp;$B$3))+(COUNTIF('Round 3 - Hole by Hole'!C44,"="&amp;$C$3))+(COUNTIF('Round 3 - Hole by Hole'!D44,"="&amp;$D$3))+(COUNTIF('Round 3 - Hole by Hole'!E44,"="&amp;$E$3))+(COUNTIF('Round 3 - Hole by Hole'!F44,"="&amp;$F$3))+(COUNTIF('Round 3 - Hole by Hole'!G44,"="&amp;$G$3))+(COUNTIF('Round 3 - Hole by Hole'!H44,"="&amp;$H$3))+(COUNTIF('Round 3 - Hole by Hole'!I44,"="&amp;$I$3))+(COUNTIF('Round 3 - Hole by Hole'!J44,"="&amp;$J$3))+(COUNTIF('Round 3 - Hole by Hole'!L44,"="&amp;$L$3))+(COUNTIF('Round 3 - Hole by Hole'!M44,"="&amp;$M$3))+(COUNTIF('Round 3 - Hole by Hole'!N44,"="&amp;$N$3))+(COUNTIF('Round 3 - Hole by Hole'!O44,"="&amp;$O$3))+(COUNTIF('Round 3 - Hole by Hole'!P44,"="&amp;$P$3))+(COUNTIF('Round 3 - Hole by Hole'!Q44,"="&amp;$Q$3))+(COUNTIF('Round 3 - Hole by Hole'!R44,"="&amp;$R$3))+(COUNTIF('Round 3 - Hole by Hole'!S44,"="&amp;$S$3))+(COUNTIF('Round 3 - Hole by Hole'!T44,"="&amp;$T$3))</f>
        <v>1</v>
      </c>
      <c r="T47" s="87">
        <f>SUM(COUNTIF('Round 3 - Hole by Hole'!B44,"="&amp;$B$3+1))+(COUNTIF('Round 3 - Hole by Hole'!C44,"="&amp;$C$3+1))+(COUNTIF('Round 3 - Hole by Hole'!D44,"="&amp;$D$3+1))+(COUNTIF('Round 3 - Hole by Hole'!E44,"="&amp;$E$3+1))+(COUNTIF('Round 3 - Hole by Hole'!F44,"="&amp;$F$3+1))+(COUNTIF('Round 3 - Hole by Hole'!G44,"="&amp;$G$3+1))+(COUNTIF('Round 3 - Hole by Hole'!H44,"="&amp;$H$3+1))+(COUNTIF('Round 3 - Hole by Hole'!I44,"="&amp;$I$3+1))+(COUNTIF('Round 3 - Hole by Hole'!J44,"="&amp;$J$3+1))+(COUNTIF('Round 3 - Hole by Hole'!L44,"="&amp;$L$3+1))+(COUNTIF('Round 3 - Hole by Hole'!M44,"="&amp;$M$3+1))+(COUNTIF('Round 3 - Hole by Hole'!N44,"="&amp;$N$3+1))+(COUNTIF('Round 3 - Hole by Hole'!O44,"="&amp;$O$3+1))+(COUNTIF('Round 3 - Hole by Hole'!P44,"="&amp;$P$3+1))+(COUNTIF('Round 3 - Hole by Hole'!Q44,"="&amp;$Q$3+1))+(COUNTIF('Round 3 - Hole by Hole'!R44,"="&amp;$R$3+1))+(COUNTIF('Round 3 - Hole by Hole'!S44,"="&amp;$S$3+1))+(COUNTIF('Round 3 - Hole by Hole'!T44,"="&amp;$T$3+1))</f>
        <v>7</v>
      </c>
      <c r="U47" s="87">
        <f>SUM(COUNTIF('Round 3 - Hole by Hole'!B44,"="&amp;$B$3+2))+(COUNTIF('Round 3 - Hole by Hole'!C44,"="&amp;$C$3+2))+(COUNTIF('Round 3 - Hole by Hole'!D44,"="&amp;$D$3+2))+(COUNTIF('Round 3 - Hole by Hole'!E44,"="&amp;$E$3+2))+(COUNTIF('Round 3 - Hole by Hole'!F44,"="&amp;$F$3+2))+(COUNTIF('Round 3 - Hole by Hole'!G44,"="&amp;$G$3+2))+(COUNTIF('Round 3 - Hole by Hole'!H44,"="&amp;$H$3+2))+(COUNTIF('Round 3 - Hole by Hole'!I44,"="&amp;$I$3+2))+(COUNTIF('Round 3 - Hole by Hole'!J44,"="&amp;$J$3+2))+(COUNTIF('Round 3 - Hole by Hole'!L44,"="&amp;$L$3+2))+(COUNTIF('Round 3 - Hole by Hole'!M44,"="&amp;$M$3+2))+(COUNTIF('Round 3 - Hole by Hole'!N44,"="&amp;$N$3+2))+(COUNTIF('Round 3 - Hole by Hole'!O44,"="&amp;$O$3+2))+(COUNTIF('Round 3 - Hole by Hole'!P44,"="&amp;$P$3+2))+(COUNTIF('Round 3 - Hole by Hole'!Q44,"="&amp;$Q$3+2))+(COUNTIF('Round 3 - Hole by Hole'!R44,"="&amp;$R$3+2))+(COUNTIF('Round 3 - Hole by Hole'!S44,"="&amp;$S$3+2))+(COUNTIF('Round 3 - Hole by Hole'!T44,"="&amp;$T$3+2))</f>
        <v>4</v>
      </c>
      <c r="V47" s="87">
        <f>SUM(COUNTIF('Round 3 - Hole by Hole'!B44,"&gt;"&amp;$B$3+2.1))+(COUNTIF('Round 3 - Hole by Hole'!C44,"&gt;"&amp;$C$3+2.1))+(COUNTIF('Round 3 - Hole by Hole'!D44,"&gt;"&amp;$D$3+2.1))+(COUNTIF('Round 3 - Hole by Hole'!E44,"&gt;"&amp;$E$3+2.1))+(COUNTIF('Round 3 - Hole by Hole'!F44,"&gt;"&amp;$F$3+2.1))+(COUNTIF('Round 3 - Hole by Hole'!G44,"&gt;"&amp;$G$3+2.1))+(COUNTIF('Round 3 - Hole by Hole'!H44,"&gt;"&amp;$H$3+2.1))+(COUNTIF('Round 3 - Hole by Hole'!I44,"&gt;"&amp;$I$3+2.1))+(COUNTIF('Round 3 - Hole by Hole'!J44,"&gt;"&amp;$J$3+2.1))+(COUNTIF('Round 3 - Hole by Hole'!L44,"&gt;"&amp;$L$3+2.1))+(COUNTIF('Round 3 - Hole by Hole'!M44,"&gt;"&amp;$M$3+2.1))+(COUNTIF('Round 3 - Hole by Hole'!N44,"&gt;"&amp;$N$3+2.1))+(COUNTIF('Round 3 - Hole by Hole'!O44,"&gt;"&amp;$O$3+2.1))+(COUNTIF('Round 3 - Hole by Hole'!P44,"&gt;"&amp;$P$3+2.1))+(COUNTIF('Round 3 - Hole by Hole'!Q44,"&gt;"&amp;$Q$3+2.1))+(COUNTIF('Round 3 - Hole by Hole'!R44,"&gt;"&amp;$R$3+2.1))+(COUNTIF('Round 3 - Hole by Hole'!S44,"&gt;"&amp;$S$3+2.1))+(COUNTIF('Round 3 - Hole by Hole'!T44,"&gt;"&amp;$T$3+2.1))</f>
        <v>6</v>
      </c>
      <c r="X47" s="86">
        <f t="shared" si="63"/>
        <v>0</v>
      </c>
      <c r="Y47" s="86">
        <f t="shared" si="59"/>
        <v>1</v>
      </c>
      <c r="Z47" s="86">
        <f t="shared" si="60"/>
        <v>4</v>
      </c>
      <c r="AA47" s="86">
        <f t="shared" si="61"/>
        <v>16</v>
      </c>
      <c r="AB47" s="86">
        <f t="shared" si="62"/>
        <v>15</v>
      </c>
      <c r="AC47" s="86">
        <f t="shared" si="64"/>
        <v>18</v>
      </c>
    </row>
    <row r="48" spans="1:29">
      <c r="B48" s="88"/>
      <c r="X48" s="7"/>
      <c r="Y48" s="7"/>
      <c r="Z48" s="7"/>
      <c r="AA48" s="7"/>
      <c r="AB48" s="7"/>
      <c r="AC48" s="7"/>
    </row>
    <row r="49" spans="1:29">
      <c r="A49" s="89" t="str">
        <f>'Players by Team'!A17</f>
        <v>COPPELL</v>
      </c>
      <c r="B49" s="88"/>
      <c r="C49" s="83">
        <f t="shared" ref="C49:H49" si="65">SUM(C50:C54)</f>
        <v>0</v>
      </c>
      <c r="D49" s="83">
        <f t="shared" si="65"/>
        <v>10</v>
      </c>
      <c r="E49" s="83">
        <f t="shared" si="65"/>
        <v>47</v>
      </c>
      <c r="F49" s="83">
        <f t="shared" si="65"/>
        <v>27</v>
      </c>
      <c r="G49" s="83">
        <f t="shared" si="65"/>
        <v>3</v>
      </c>
      <c r="H49" s="83">
        <f t="shared" si="65"/>
        <v>3</v>
      </c>
      <c r="I49" s="84"/>
      <c r="J49" s="83">
        <f t="shared" ref="J49:O49" si="66">SUM(J50:J54)</f>
        <v>1</v>
      </c>
      <c r="K49" s="83">
        <f t="shared" si="66"/>
        <v>13</v>
      </c>
      <c r="L49" s="83">
        <f t="shared" si="66"/>
        <v>43</v>
      </c>
      <c r="M49" s="83">
        <f t="shared" si="66"/>
        <v>28</v>
      </c>
      <c r="N49" s="83">
        <f t="shared" si="66"/>
        <v>4</v>
      </c>
      <c r="O49" s="83">
        <f t="shared" si="66"/>
        <v>1</v>
      </c>
      <c r="P49" s="84"/>
      <c r="Q49" s="83">
        <f t="shared" ref="Q49:V49" si="67">SUM(Q50:Q54)</f>
        <v>0</v>
      </c>
      <c r="R49" s="83">
        <f t="shared" si="67"/>
        <v>5</v>
      </c>
      <c r="S49" s="83">
        <f t="shared" si="67"/>
        <v>39</v>
      </c>
      <c r="T49" s="83">
        <f t="shared" si="67"/>
        <v>22</v>
      </c>
      <c r="U49" s="83">
        <f t="shared" si="67"/>
        <v>5</v>
      </c>
      <c r="V49" s="83">
        <f t="shared" si="67"/>
        <v>1</v>
      </c>
      <c r="X49" s="83">
        <f t="shared" ref="X49:AC49" si="68">SUM(X50:X54)</f>
        <v>1</v>
      </c>
      <c r="Y49" s="83">
        <f t="shared" si="68"/>
        <v>28</v>
      </c>
      <c r="Z49" s="83">
        <f t="shared" si="68"/>
        <v>129</v>
      </c>
      <c r="AA49" s="83">
        <f t="shared" si="68"/>
        <v>77</v>
      </c>
      <c r="AB49" s="83">
        <f t="shared" si="68"/>
        <v>12</v>
      </c>
      <c r="AC49" s="83">
        <f t="shared" si="68"/>
        <v>5</v>
      </c>
    </row>
    <row r="50" spans="1:29">
      <c r="A50" s="60" t="str">
        <f>'Players by Team'!A18</f>
        <v>CHELSEA ROMAS</v>
      </c>
      <c r="B50" s="90"/>
      <c r="C50" s="86">
        <f>SUM(COUNTIF('Round 1 - Hole by Hole'!B47,"&lt;"&amp;$B$2-1.9))+(COUNTIF('Round 1 - Hole by Hole'!C47,"&lt;"&amp;$C$2-1.9))+(COUNTIF('Round 1 - Hole by Hole'!D47,"&lt;"&amp;$D$2-1.9))+(COUNTIF('Round 1 - Hole by Hole'!E47,"&lt;"&amp;$E$2-1.9))+(COUNTIF('Round 1 - Hole by Hole'!F47,"&lt;"&amp;$F$2-1.9))+(COUNTIF('Round 1 - Hole by Hole'!G47,"&lt;"&amp;$G$2-1.9))+(COUNTIF('Round 1 - Hole by Hole'!H47,"&lt;"&amp;$H$2-1.9))+(COUNTIF('Round 1 - Hole by Hole'!I47,"&lt;"&amp;$I$2-1.9))+(COUNTIF('Round 1 - Hole by Hole'!J47,"&lt;"&amp;$J$2-1.9))+(COUNTIF('Round 1 - Hole by Hole'!L47,"&lt;"&amp;$L$2-1.9))+(COUNTIF('Round 1 - Hole by Hole'!M47,"&lt;"&amp;$M$2-1.9))+(COUNTIF('Round 1 - Hole by Hole'!N47,"&lt;"&amp;$N$2-1.9))+(COUNTIF('Round 1 - Hole by Hole'!O47,"&lt;"&amp;$O$2-1.9))+(COUNTIF('Round 1 - Hole by Hole'!P47,"&lt;"&amp;$P$2-1.9))+(COUNTIF('Round 1 - Hole by Hole'!Q47,"&lt;"&amp;$Q$2-1.9))+(COUNTIF('Round 1 - Hole by Hole'!R47,"&lt;"&amp;$R$2-1.9))+(COUNTIF('Round 1 - Hole by Hole'!S47,"&lt;"&amp;$S$2-1.9))+(COUNTIF('Round 1 - Hole by Hole'!T47,"&lt;"&amp;$T$2-1.9))</f>
        <v>0</v>
      </c>
      <c r="D50" s="87">
        <f>SUM(COUNTIF('Round 1 - Hole by Hole'!B47,"="&amp;$B$2-1))+(COUNTIF('Round 1 - Hole by Hole'!C47,"="&amp;$C$2-1))+(COUNTIF('Round 1 - Hole by Hole'!D47,"="&amp;$D$2-1))+(COUNTIF('Round 1 - Hole by Hole'!E47,"="&amp;$E$2-1))+(COUNTIF('Round 1 - Hole by Hole'!F47,"="&amp;$F$2-1))+(COUNTIF('Round 1 - Hole by Hole'!G47,"="&amp;$G$2-1))+(COUNTIF('Round 1 - Hole by Hole'!H47,"="&amp;$H$2-1))+(COUNTIF('Round 1 - Hole by Hole'!I47,"="&amp;$I$2-1))+(COUNTIF('Round 1 - Hole by Hole'!J47,"="&amp;$J$2-1))+(COUNTIF('Round 1 - Hole by Hole'!L47,"="&amp;$L$2-1))+(COUNTIF('Round 1 - Hole by Hole'!M47,"="&amp;$M$2-1))+(COUNTIF('Round 1 - Hole by Hole'!N47,"="&amp;$N$2-1))+(COUNTIF('Round 1 - Hole by Hole'!O47,"="&amp;$O$2-1))+(COUNTIF('Round 1 - Hole by Hole'!P47,"="&amp;$P$2-1))+(COUNTIF('Round 1 - Hole by Hole'!Q47,"="&amp;$Q$2-1))+(COUNTIF('Round 1 - Hole by Hole'!R47,"="&amp;$R$2-1))+(COUNTIF('Round 1 - Hole by Hole'!S47,"="&amp;$S$2-1))+(COUNTIF('Round 1 - Hole by Hole'!T47,"="&amp;$T$2-1))</f>
        <v>2</v>
      </c>
      <c r="E50" s="87">
        <f>SUM(COUNTIF('Round 1 - Hole by Hole'!B47,"="&amp;$B$2))+(COUNTIF('Round 1 - Hole by Hole'!C47,"="&amp;$C$2))+(COUNTIF('Round 1 - Hole by Hole'!D47,"="&amp;$D$2))+(COUNTIF('Round 1 - Hole by Hole'!E47,"="&amp;$E$2))+(COUNTIF('Round 1 - Hole by Hole'!F47,"="&amp;$F$2))+(COUNTIF('Round 1 - Hole by Hole'!G47,"="&amp;$G$2))+(COUNTIF('Round 1 - Hole by Hole'!H47,"="&amp;$H$2))+(COUNTIF('Round 1 - Hole by Hole'!I47,"="&amp;$I$2))+(COUNTIF('Round 1 - Hole by Hole'!J47,"="&amp;$J$2))+(COUNTIF('Round 1 - Hole by Hole'!L47,"="&amp;$L$2))+(COUNTIF('Round 1 - Hole by Hole'!M47,"="&amp;$M$2))+(COUNTIF('Round 1 - Hole by Hole'!N47,"="&amp;$N$2))+(COUNTIF('Round 1 - Hole by Hole'!O47,"="&amp;$O$2))+(COUNTIF('Round 1 - Hole by Hole'!P47,"="&amp;$P$2))+(COUNTIF('Round 1 - Hole by Hole'!Q47,"="&amp;$Q$2))+(COUNTIF('Round 1 - Hole by Hole'!R47,"="&amp;$R$2))+(COUNTIF('Round 1 - Hole by Hole'!S47,"="&amp;$S$2))+(COUNTIF('Round 1 - Hole by Hole'!T47,"="&amp;$T$2))</f>
        <v>13</v>
      </c>
      <c r="F50" s="87">
        <f>SUM(COUNTIF('Round 1 - Hole by Hole'!B47,"="&amp;$B$2+1))+(COUNTIF('Round 1 - Hole by Hole'!C47,"="&amp;$C$2+1))+(COUNTIF('Round 1 - Hole by Hole'!D47,"="&amp;$D$2+1))+(COUNTIF('Round 1 - Hole by Hole'!E47,"="&amp;$E$2+1))+(COUNTIF('Round 1 - Hole by Hole'!F47,"="&amp;$F$2+1))+(COUNTIF('Round 1 - Hole by Hole'!G47,"="&amp;$G$2+1))+(COUNTIF('Round 1 - Hole by Hole'!H47,"="&amp;$H$2+1))+(COUNTIF('Round 1 - Hole by Hole'!I47,"="&amp;$I$2+1))+(COUNTIF('Round 1 - Hole by Hole'!J47,"="&amp;$J$2+1))+(COUNTIF('Round 1 - Hole by Hole'!L47,"="&amp;$L$2+1))+(COUNTIF('Round 1 - Hole by Hole'!M47,"="&amp;$M$2+1))+(COUNTIF('Round 1 - Hole by Hole'!N47,"="&amp;$N$2+1))+(COUNTIF('Round 1 - Hole by Hole'!O47,"="&amp;$O$2+1))+(COUNTIF('Round 1 - Hole by Hole'!P47,"="&amp;$P$2+1))+(COUNTIF('Round 1 - Hole by Hole'!Q47,"="&amp;$Q$2+1))+(COUNTIF('Round 1 - Hole by Hole'!R47,"="&amp;$R$2+1))+(COUNTIF('Round 1 - Hole by Hole'!S47,"="&amp;$S$2+1))+(COUNTIF('Round 1 - Hole by Hole'!T47,"="&amp;$T$2+1))</f>
        <v>3</v>
      </c>
      <c r="G50" s="87">
        <f>SUM(COUNTIF('Round 1 - Hole by Hole'!B47,"="&amp;$B$2+2))+(COUNTIF('Round 1 - Hole by Hole'!C47,"="&amp;$C$2+2))+(COUNTIF('Round 1 - Hole by Hole'!D47,"="&amp;$D$2+2))+(COUNTIF('Round 1 - Hole by Hole'!E47,"="&amp;$E$2+2))+(COUNTIF('Round 1 - Hole by Hole'!F47,"="&amp;$F$2+2))+(COUNTIF('Round 1 - Hole by Hole'!G47,"="&amp;$G$2+2))+(COUNTIF('Round 1 - Hole by Hole'!H47,"="&amp;$H$2+2))+(COUNTIF('Round 1 - Hole by Hole'!I47,"="&amp;$I$2+2))+(COUNTIF('Round 1 - Hole by Hole'!J47,"="&amp;$J$2+2))+(COUNTIF('Round 1 - Hole by Hole'!L47,"="&amp;$L$2+2))+(COUNTIF('Round 1 - Hole by Hole'!M47,"="&amp;$M$2+2))+(COUNTIF('Round 1 - Hole by Hole'!N47,"="&amp;$N$2+2))+(COUNTIF('Round 1 - Hole by Hole'!O47,"="&amp;$O$2+2))+(COUNTIF('Round 1 - Hole by Hole'!P47,"="&amp;$P$2+2))+(COUNTIF('Round 1 - Hole by Hole'!Q47,"="&amp;$Q$2+2))+(COUNTIF('Round 1 - Hole by Hole'!R47,"="&amp;$R$2+2))+(COUNTIF('Round 1 - Hole by Hole'!S47,"="&amp;$S$2+2))+(COUNTIF('Round 1 - Hole by Hole'!T47,"="&amp;$T$2+2))</f>
        <v>0</v>
      </c>
      <c r="H50" s="87">
        <f>SUM(COUNTIF('Round 1 - Hole by Hole'!B47,"&gt;"&amp;$B$2+2.1))+(COUNTIF('Round 1 - Hole by Hole'!C47,"&gt;"&amp;$C$2+2.1))+(COUNTIF('Round 1 - Hole by Hole'!D47,"&gt;"&amp;$D$2+2.1))+(COUNTIF('Round 1 - Hole by Hole'!E47,"&gt;"&amp;$E$2+2.1))+(COUNTIF('Round 1 - Hole by Hole'!F47,"&gt;"&amp;$F$2+2.1))+(COUNTIF('Round 1 - Hole by Hole'!G47,"&gt;"&amp;$G$2+2.1))+(COUNTIF('Round 1 - Hole by Hole'!H47,"&gt;"&amp;$H$2+2.1))+(COUNTIF('Round 1 - Hole by Hole'!I47,"&gt;"&amp;$I$2+2.1))+(COUNTIF('Round 1 - Hole by Hole'!J47,"&gt;"&amp;$J$2+2.1))+(COUNTIF('Round 1 - Hole by Hole'!L47,"&gt;"&amp;$L$2+2.1))+(COUNTIF('Round 1 - Hole by Hole'!M47,"&gt;"&amp;$M$2+2.1))+(COUNTIF('Round 1 - Hole by Hole'!N47,"&gt;"&amp;$N$2+2.1))+(COUNTIF('Round 1 - Hole by Hole'!O47,"&gt;"&amp;$O$2+2.1))+(COUNTIF('Round 1 - Hole by Hole'!P47,"&gt;"&amp;$P$2+2.1))+(COUNTIF('Round 1 - Hole by Hole'!Q47,"&gt;"&amp;$Q$2+2.1))+(COUNTIF('Round 1 - Hole by Hole'!R47,"&gt;"&amp;$R$2+2.1))+(COUNTIF('Round 1 - Hole by Hole'!S47,"&gt;"&amp;$S$2+2.1))+(COUNTIF('Round 1 - Hole by Hole'!T47,"&gt;"&amp;$T$2+2.1))</f>
        <v>0</v>
      </c>
      <c r="J50" s="86">
        <f>SUM(COUNTIF('Round 2 - Hole by Hole'!B47,"&lt;"&amp;$B$2-1.9))+(COUNTIF('Round 2 - Hole by Hole'!C47,"&lt;"&amp;$C$2-1.9))+(COUNTIF('Round 2 - Hole by Hole'!D47,"&lt;"&amp;$D$2-1.9))+(COUNTIF('Round 2 - Hole by Hole'!E47,"&lt;"&amp;$E$2-1.9))+(COUNTIF('Round 2 - Hole by Hole'!F47,"&lt;"&amp;$F$2-1.9))+(COUNTIF('Round 2 - Hole by Hole'!G47,"&lt;"&amp;$G$2-1.9))+(COUNTIF('Round 2 - Hole by Hole'!H47,"&lt;"&amp;$H$2-1.9))+(COUNTIF('Round 2 - Hole by Hole'!I47,"&lt;"&amp;$I$2-1.9))+(COUNTIF('Round 2 - Hole by Hole'!J47,"&lt;"&amp;$J$2-1.9))+(COUNTIF('Round 2 - Hole by Hole'!L47,"&lt;"&amp;$L$2-1.9))+(COUNTIF('Round 2 - Hole by Hole'!M47,"&lt;"&amp;$M$2-1.9))+(COUNTIF('Round 2 - Hole by Hole'!N47,"&lt;"&amp;$N$2-1.9))+(COUNTIF('Round 2 - Hole by Hole'!O47,"&lt;"&amp;$O$2-1.9))+(COUNTIF('Round 2 - Hole by Hole'!P47,"&lt;"&amp;$P$2-1.9))+(COUNTIF('Round 2 - Hole by Hole'!Q47,"&lt;"&amp;$Q$2-1.9))+(COUNTIF('Round 2 - Hole by Hole'!R47,"&lt;"&amp;$R$2-1.9))+(COUNTIF('Round 2 - Hole by Hole'!S47,"&lt;"&amp;$S$2-1.9))+(COUNTIF('Round 2 - Hole by Hole'!T47,"&lt;"&amp;$T$2-1.9))</f>
        <v>1</v>
      </c>
      <c r="K50" s="87">
        <f>SUM(COUNTIF('Round 2 - Hole by Hole'!B47,"="&amp;$B$2-1))+(COUNTIF('Round 2 - Hole by Hole'!C47,"="&amp;$C$2-1))+(COUNTIF('Round 2 - Hole by Hole'!D47,"="&amp;$D$2-1))+(COUNTIF('Round 2 - Hole by Hole'!E47,"="&amp;$E$2-1))+(COUNTIF('Round 2 - Hole by Hole'!F47,"="&amp;$F$2-1))+(COUNTIF('Round 2 - Hole by Hole'!G47,"="&amp;$G$2-1))+(COUNTIF('Round 2 - Hole by Hole'!H47,"="&amp;$H$2-1))+(COUNTIF('Round 2 - Hole by Hole'!I47,"="&amp;$I$2-1))+(COUNTIF('Round 2 - Hole by Hole'!J47,"="&amp;$J$2-1))+(COUNTIF('Round 2 - Hole by Hole'!L47,"="&amp;$L$2-1))+(COUNTIF('Round 2 - Hole by Hole'!M47,"="&amp;$M$2-1))+(COUNTIF('Round 2 - Hole by Hole'!N47,"="&amp;$N$2-1))+(COUNTIF('Round 2 - Hole by Hole'!O47,"="&amp;$O$2-1))+(COUNTIF('Round 2 - Hole by Hole'!P47,"="&amp;$P$2-1))+(COUNTIF('Round 2 - Hole by Hole'!Q47,"="&amp;$Q$2-1))+(COUNTIF('Round 2 - Hole by Hole'!R47,"="&amp;$R$2-1))+(COUNTIF('Round 2 - Hole by Hole'!S47,"="&amp;$S$2-1))+(COUNTIF('Round 2 - Hole by Hole'!T47,"="&amp;$T$2-1))</f>
        <v>5</v>
      </c>
      <c r="L50" s="87">
        <f>SUM(COUNTIF('Round 2 - Hole by Hole'!B47,"="&amp;$B$2))+(COUNTIF('Round 2 - Hole by Hole'!C47,"="&amp;$C$2))+(COUNTIF('Round 2 - Hole by Hole'!D47,"="&amp;$D$2))+(COUNTIF('Round 2 - Hole by Hole'!E47,"="&amp;$E$2))+(COUNTIF('Round 2 - Hole by Hole'!F47,"="&amp;$F$2))+(COUNTIF('Round 2 - Hole by Hole'!G47,"="&amp;$G$2))+(COUNTIF('Round 2 - Hole by Hole'!H47,"="&amp;$H$2))+(COUNTIF('Round 2 - Hole by Hole'!I47,"="&amp;$I$2))+(COUNTIF('Round 2 - Hole by Hole'!J47,"="&amp;$J$2))+(COUNTIF('Round 2 - Hole by Hole'!L47,"="&amp;$L$2))+(COUNTIF('Round 2 - Hole by Hole'!M47,"="&amp;$M$2))+(COUNTIF('Round 2 - Hole by Hole'!N47,"="&amp;$N$2))+(COUNTIF('Round 2 - Hole by Hole'!O47,"="&amp;$O$2))+(COUNTIF('Round 2 - Hole by Hole'!P47,"="&amp;$P$2))+(COUNTIF('Round 2 - Hole by Hole'!Q47,"="&amp;$Q$2))+(COUNTIF('Round 2 - Hole by Hole'!R47,"="&amp;$R$2))+(COUNTIF('Round 2 - Hole by Hole'!S47,"="&amp;$S$2))+(COUNTIF('Round 2 - Hole by Hole'!T47,"="&amp;$T$2))</f>
        <v>5</v>
      </c>
      <c r="M50" s="87">
        <f>SUM(COUNTIF('Round 2 - Hole by Hole'!B47,"="&amp;$B$2+1))+(COUNTIF('Round 2 - Hole by Hole'!C47,"="&amp;$C$2+1))+(COUNTIF('Round 2 - Hole by Hole'!D47,"="&amp;$D$2+1))+(COUNTIF('Round 2 - Hole by Hole'!E47,"="&amp;$E$2+1))+(COUNTIF('Round 2 - Hole by Hole'!F47,"="&amp;$F$2+1))+(COUNTIF('Round 2 - Hole by Hole'!G47,"="&amp;$G$2+1))+(COUNTIF('Round 2 - Hole by Hole'!H47,"="&amp;$H$2+1))+(COUNTIF('Round 2 - Hole by Hole'!I47,"="&amp;$I$2+1))+(COUNTIF('Round 2 - Hole by Hole'!J47,"="&amp;$J$2+1))+(COUNTIF('Round 2 - Hole by Hole'!L47,"="&amp;$L$2+1))+(COUNTIF('Round 2 - Hole by Hole'!M47,"="&amp;$M$2+1))+(COUNTIF('Round 2 - Hole by Hole'!N47,"="&amp;$N$2+1))+(COUNTIF('Round 2 - Hole by Hole'!O47,"="&amp;$O$2+1))+(COUNTIF('Round 2 - Hole by Hole'!P47,"="&amp;$P$2+1))+(COUNTIF('Round 2 - Hole by Hole'!Q47,"="&amp;$Q$2+1))+(COUNTIF('Round 2 - Hole by Hole'!R47,"="&amp;$R$2+1))+(COUNTIF('Round 2 - Hole by Hole'!S47,"="&amp;$S$2+1))+(COUNTIF('Round 2 - Hole by Hole'!T47,"="&amp;$T$2+1))</f>
        <v>7</v>
      </c>
      <c r="N50" s="87">
        <f>SUM(COUNTIF('Round 2 - Hole by Hole'!B47,"="&amp;$B$2+2))+(COUNTIF('Round 2 - Hole by Hole'!C47,"="&amp;$C$2+2))+(COUNTIF('Round 2 - Hole by Hole'!D47,"="&amp;$D$2+2))+(COUNTIF('Round 2 - Hole by Hole'!E47,"="&amp;$E$2+2))+(COUNTIF('Round 2 - Hole by Hole'!F47,"="&amp;$F$2+2))+(COUNTIF('Round 2 - Hole by Hole'!G47,"="&amp;$G$2+2))+(COUNTIF('Round 2 - Hole by Hole'!H47,"="&amp;$H$2+2))+(COUNTIF('Round 2 - Hole by Hole'!I47,"="&amp;$I$2+2))+(COUNTIF('Round 2 - Hole by Hole'!J47,"="&amp;$J$2+2))+(COUNTIF('Round 2 - Hole by Hole'!L47,"="&amp;$L$2+2))+(COUNTIF('Round 2 - Hole by Hole'!M47,"="&amp;$M$2+2))+(COUNTIF('Round 2 - Hole by Hole'!N47,"="&amp;$N$2+2))+(COUNTIF('Round 2 - Hole by Hole'!O47,"="&amp;$O$2+2))+(COUNTIF('Round 2 - Hole by Hole'!P47,"="&amp;$P$2+2))+(COUNTIF('Round 2 - Hole by Hole'!Q47,"="&amp;$Q$2+2))+(COUNTIF('Round 2 - Hole by Hole'!R47,"="&amp;$R$2+2))+(COUNTIF('Round 2 - Hole by Hole'!S47,"="&amp;$S$2+2))+(COUNTIF('Round 2 - Hole by Hole'!T47,"="&amp;$T$2+2))</f>
        <v>0</v>
      </c>
      <c r="O50" s="87">
        <f>SUM(COUNTIF('Round 2 - Hole by Hole'!B47,"&gt;"&amp;$B$2+2.1))+(COUNTIF('Round 2 - Hole by Hole'!C47,"&gt;"&amp;$C$2+2.1))+(COUNTIF('Round 2 - Hole by Hole'!D47,"&gt;"&amp;$D$2+2.1))+(COUNTIF('Round 2 - Hole by Hole'!E47,"&gt;"&amp;$E$2+2.1))+(COUNTIF('Round 2 - Hole by Hole'!F47,"&gt;"&amp;$F$2+2.1))+(COUNTIF('Round 2 - Hole by Hole'!G47,"&gt;"&amp;$G$2+2.1))+(COUNTIF('Round 2 - Hole by Hole'!H47,"&gt;"&amp;$H$2+2.1))+(COUNTIF('Round 2 - Hole by Hole'!I47,"&gt;"&amp;$I$2+2.1))+(COUNTIF('Round 2 - Hole by Hole'!J47,"&gt;"&amp;$J$2+2.1))+(COUNTIF('Round 2 - Hole by Hole'!L47,"&gt;"&amp;$L$2+2.1))+(COUNTIF('Round 2 - Hole by Hole'!M47,"&gt;"&amp;$M$2+2.1))+(COUNTIF('Round 2 - Hole by Hole'!N47,"&gt;"&amp;$N$2+2.1))+(COUNTIF('Round 2 - Hole by Hole'!O47,"&gt;"&amp;$O$2+2.1))+(COUNTIF('Round 2 - Hole by Hole'!P47,"&gt;"&amp;$P$2+2.1))+(COUNTIF('Round 2 - Hole by Hole'!Q47,"&gt;"&amp;$Q$2+2.1))+(COUNTIF('Round 2 - Hole by Hole'!R47,"&gt;"&amp;$R$2+2.1))+(COUNTIF('Round 2 - Hole by Hole'!S47,"&gt;"&amp;$S$2+2.1))+(COUNTIF('Round 2 - Hole by Hole'!T47,"&gt;"&amp;$T$2+2.1))</f>
        <v>0</v>
      </c>
      <c r="Q50" s="86">
        <f>SUM(COUNTIF('Round 3 - Hole by Hole'!B47,"&lt;"&amp;$B$3-1.9))+(COUNTIF('Round 3 - Hole by Hole'!C47,"&lt;"&amp;$C$3-1.9))+(COUNTIF('Round 3 - Hole by Hole'!D47,"&lt;"&amp;$D$3-1.9))+(COUNTIF('Round 3 - Hole by Hole'!E47,"&lt;"&amp;$E$3-1.9))+(COUNTIF('Round 3 - Hole by Hole'!F47,"&lt;"&amp;$F$3-1.9))+(COUNTIF('Round 3 - Hole by Hole'!G47,"&lt;"&amp;$G$3-1.9))+(COUNTIF('Round 3 - Hole by Hole'!H47,"&lt;"&amp;$H$3-1.9))+(COUNTIF('Round 3 - Hole by Hole'!I47,"&lt;"&amp;$I$3-1.9))+(COUNTIF('Round 3 - Hole by Hole'!J47,"&lt;"&amp;$J$3-1.9))+(COUNTIF('Round 3 - Hole by Hole'!L47,"&lt;"&amp;$L$3-1.9))+(COUNTIF('Round 3 - Hole by Hole'!M47,"&lt;"&amp;$M$3-1.9))+(COUNTIF('Round 3 - Hole by Hole'!N47,"&lt;"&amp;$N$3-1.9))+(COUNTIF('Round 3 - Hole by Hole'!O47,"&lt;"&amp;$O$3-1.9))+(COUNTIF('Round 3 - Hole by Hole'!P47,"&lt;"&amp;$P$3-1.9))+(COUNTIF('Round 3 - Hole by Hole'!Q47,"&lt;"&amp;$Q$3-1.9))+(COUNTIF('Round 3 - Hole by Hole'!R47,"&lt;"&amp;$R$3-1.9))+(COUNTIF('Round 3 - Hole by Hole'!S47,"&lt;"&amp;$S$3-1.9))+(COUNTIF('Round 3 - Hole by Hole'!T47,"&lt;"&amp;$T$3-1.9))</f>
        <v>0</v>
      </c>
      <c r="R50" s="87">
        <f>SUM(COUNTIF('Round 3 - Hole by Hole'!B47,"="&amp;$B$3-1))+(COUNTIF('Round 3 - Hole by Hole'!C47,"="&amp;$C$3-1))+(COUNTIF('Round 3 - Hole by Hole'!D47,"="&amp;$D$3-1))+(COUNTIF('Round 3 - Hole by Hole'!E47,"="&amp;$E$3-1))+(COUNTIF('Round 3 - Hole by Hole'!F47,"="&amp;$F$3-1))+(COUNTIF('Round 3 - Hole by Hole'!G47,"="&amp;$G$3-1))+(COUNTIF('Round 3 - Hole by Hole'!H47,"="&amp;$H$3-1))+(COUNTIF('Round 3 - Hole by Hole'!I47,"="&amp;$I$3-1))+(COUNTIF('Round 3 - Hole by Hole'!J47,"="&amp;$J$3-1))+(COUNTIF('Round 3 - Hole by Hole'!L47,"="&amp;$L$3-1))+(COUNTIF('Round 3 - Hole by Hole'!M47,"="&amp;$M$3-1))+(COUNTIF('Round 3 - Hole by Hole'!N47,"="&amp;$N$3-1))+(COUNTIF('Round 3 - Hole by Hole'!O47,"="&amp;$O$3-1))+(COUNTIF('Round 3 - Hole by Hole'!P47,"="&amp;$P$3-1))+(COUNTIF('Round 3 - Hole by Hole'!Q47,"="&amp;$Q$3-1))+(COUNTIF('Round 3 - Hole by Hole'!R47,"="&amp;$R$3-1))+(COUNTIF('Round 3 - Hole by Hole'!S47,"="&amp;$S$3-1))+(COUNTIF('Round 3 - Hole by Hole'!T47,"="&amp;$T$3-1))</f>
        <v>0</v>
      </c>
      <c r="S50" s="87">
        <f>SUM(COUNTIF('Round 3 - Hole by Hole'!B47,"="&amp;$B$3))+(COUNTIF('Round 3 - Hole by Hole'!C47,"="&amp;$C$3))+(COUNTIF('Round 3 - Hole by Hole'!D47,"="&amp;$D$3))+(COUNTIF('Round 3 - Hole by Hole'!E47,"="&amp;$E$3))+(COUNTIF('Round 3 - Hole by Hole'!F47,"="&amp;$F$3))+(COUNTIF('Round 3 - Hole by Hole'!G47,"="&amp;$G$3))+(COUNTIF('Round 3 - Hole by Hole'!H47,"="&amp;$H$3))+(COUNTIF('Round 3 - Hole by Hole'!I47,"="&amp;$I$3))+(COUNTIF('Round 3 - Hole by Hole'!J47,"="&amp;$J$3))+(COUNTIF('Round 3 - Hole by Hole'!L47,"="&amp;$L$3))+(COUNTIF('Round 3 - Hole by Hole'!M47,"="&amp;$M$3))+(COUNTIF('Round 3 - Hole by Hole'!N47,"="&amp;$N$3))+(COUNTIF('Round 3 - Hole by Hole'!O47,"="&amp;$O$3))+(COUNTIF('Round 3 - Hole by Hole'!P47,"="&amp;$P$3))+(COUNTIF('Round 3 - Hole by Hole'!Q47,"="&amp;$Q$3))+(COUNTIF('Round 3 - Hole by Hole'!R47,"="&amp;$R$3))+(COUNTIF('Round 3 - Hole by Hole'!S47,"="&amp;$S$3))+(COUNTIF('Round 3 - Hole by Hole'!T47,"="&amp;$T$3))</f>
        <v>0</v>
      </c>
      <c r="T50" s="87">
        <f>SUM(COUNTIF('Round 3 - Hole by Hole'!B47,"="&amp;$B$3+1))+(COUNTIF('Round 3 - Hole by Hole'!C47,"="&amp;$C$3+1))+(COUNTIF('Round 3 - Hole by Hole'!D47,"="&amp;$D$3+1))+(COUNTIF('Round 3 - Hole by Hole'!E47,"="&amp;$E$3+1))+(COUNTIF('Round 3 - Hole by Hole'!F47,"="&amp;$F$3+1))+(COUNTIF('Round 3 - Hole by Hole'!G47,"="&amp;$G$3+1))+(COUNTIF('Round 3 - Hole by Hole'!H47,"="&amp;$H$3+1))+(COUNTIF('Round 3 - Hole by Hole'!I47,"="&amp;$I$3+1))+(COUNTIF('Round 3 - Hole by Hole'!J47,"="&amp;$J$3+1))+(COUNTIF('Round 3 - Hole by Hole'!L47,"="&amp;$L$3+1))+(COUNTIF('Round 3 - Hole by Hole'!M47,"="&amp;$M$3+1))+(COUNTIF('Round 3 - Hole by Hole'!N47,"="&amp;$N$3+1))+(COUNTIF('Round 3 - Hole by Hole'!O47,"="&amp;$O$3+1))+(COUNTIF('Round 3 - Hole by Hole'!P47,"="&amp;$P$3+1))+(COUNTIF('Round 3 - Hole by Hole'!Q47,"="&amp;$Q$3+1))+(COUNTIF('Round 3 - Hole by Hole'!R47,"="&amp;$R$3+1))+(COUNTIF('Round 3 - Hole by Hole'!S47,"="&amp;$S$3+1))+(COUNTIF('Round 3 - Hole by Hole'!T47,"="&amp;$T$3+1))</f>
        <v>0</v>
      </c>
      <c r="U50" s="87">
        <f>SUM(COUNTIF('Round 3 - Hole by Hole'!B47,"="&amp;$B$3+2))+(COUNTIF('Round 3 - Hole by Hole'!C47,"="&amp;$C$3+2))+(COUNTIF('Round 3 - Hole by Hole'!D47,"="&amp;$D$3+2))+(COUNTIF('Round 3 - Hole by Hole'!E47,"="&amp;$E$3+2))+(COUNTIF('Round 3 - Hole by Hole'!F47,"="&amp;$F$3+2))+(COUNTIF('Round 3 - Hole by Hole'!G47,"="&amp;$G$3+2))+(COUNTIF('Round 3 - Hole by Hole'!H47,"="&amp;$H$3+2))+(COUNTIF('Round 3 - Hole by Hole'!I47,"="&amp;$I$3+2))+(COUNTIF('Round 3 - Hole by Hole'!J47,"="&amp;$J$3+2))+(COUNTIF('Round 3 - Hole by Hole'!L47,"="&amp;$L$3+2))+(COUNTIF('Round 3 - Hole by Hole'!M47,"="&amp;$M$3+2))+(COUNTIF('Round 3 - Hole by Hole'!N47,"="&amp;$N$3+2))+(COUNTIF('Round 3 - Hole by Hole'!O47,"="&amp;$O$3+2))+(COUNTIF('Round 3 - Hole by Hole'!P47,"="&amp;$P$3+2))+(COUNTIF('Round 3 - Hole by Hole'!Q47,"="&amp;$Q$3+2))+(COUNTIF('Round 3 - Hole by Hole'!R47,"="&amp;$R$3+2))+(COUNTIF('Round 3 - Hole by Hole'!S47,"="&amp;$S$3+2))+(COUNTIF('Round 3 - Hole by Hole'!T47,"="&amp;$T$3+2))</f>
        <v>0</v>
      </c>
      <c r="V50" s="87">
        <f>SUM(COUNTIF('Round 3 - Hole by Hole'!B47,"&gt;"&amp;$B$3+2.1))+(COUNTIF('Round 3 - Hole by Hole'!C47,"&gt;"&amp;$C$3+2.1))+(COUNTIF('Round 3 - Hole by Hole'!D47,"&gt;"&amp;$D$3+2.1))+(COUNTIF('Round 3 - Hole by Hole'!E47,"&gt;"&amp;$E$3+2.1))+(COUNTIF('Round 3 - Hole by Hole'!F47,"&gt;"&amp;$F$3+2.1))+(COUNTIF('Round 3 - Hole by Hole'!G47,"&gt;"&amp;$G$3+2.1))+(COUNTIF('Round 3 - Hole by Hole'!H47,"&gt;"&amp;$H$3+2.1))+(COUNTIF('Round 3 - Hole by Hole'!I47,"&gt;"&amp;$I$3+2.1))+(COUNTIF('Round 3 - Hole by Hole'!J47,"&gt;"&amp;$J$3+2.1))+(COUNTIF('Round 3 - Hole by Hole'!L47,"&gt;"&amp;$L$3+2.1))+(COUNTIF('Round 3 - Hole by Hole'!M47,"&gt;"&amp;$M$3+2.1))+(COUNTIF('Round 3 - Hole by Hole'!N47,"&gt;"&amp;$N$3+2.1))+(COUNTIF('Round 3 - Hole by Hole'!O47,"&gt;"&amp;$O$3+2.1))+(COUNTIF('Round 3 - Hole by Hole'!P47,"&gt;"&amp;$P$3+2.1))+(COUNTIF('Round 3 - Hole by Hole'!Q47,"&gt;"&amp;$Q$3+2.1))+(COUNTIF('Round 3 - Hole by Hole'!R47,"&gt;"&amp;$R$3+2.1))+(COUNTIF('Round 3 - Hole by Hole'!S47,"&gt;"&amp;$S$3+2.1))+(COUNTIF('Round 3 - Hole by Hole'!T47,"&gt;"&amp;$T$3+2.1))</f>
        <v>0</v>
      </c>
      <c r="X50" s="86">
        <f>SUM(C50,J50,Q50)</f>
        <v>1</v>
      </c>
      <c r="Y50" s="86">
        <f t="shared" ref="Y50:Y54" si="69">SUM(D50,K50,R50)</f>
        <v>7</v>
      </c>
      <c r="Z50" s="86">
        <f t="shared" ref="Z50:Z54" si="70">SUM(E50,L50,S50)</f>
        <v>18</v>
      </c>
      <c r="AA50" s="86">
        <f t="shared" ref="AA50:AA54" si="71">SUM(F50,M50,T50)</f>
        <v>10</v>
      </c>
      <c r="AB50" s="86">
        <f t="shared" ref="AB50:AB54" si="72">SUM(G50,N50,U50)</f>
        <v>0</v>
      </c>
      <c r="AC50" s="86">
        <f>SUM(H50,O50,V50)</f>
        <v>0</v>
      </c>
    </row>
    <row r="51" spans="1:29">
      <c r="A51" s="60" t="str">
        <f>'Players by Team'!A19</f>
        <v>MIA GABORIAU</v>
      </c>
      <c r="B51" s="90"/>
      <c r="C51" s="110">
        <f>SUM(COUNTIF('Round 1 - Hole by Hole'!B48,"&lt;"&amp;$B$2-1.9))+(COUNTIF('Round 1 - Hole by Hole'!C48,"&lt;"&amp;$C$2-1.9))+(COUNTIF('Round 1 - Hole by Hole'!D48,"&lt;"&amp;$D$2-1.9))+(COUNTIF('Round 1 - Hole by Hole'!E48,"&lt;"&amp;$E$2-1.9))+(COUNTIF('Round 1 - Hole by Hole'!F48,"&lt;"&amp;$F$2-1.9))+(COUNTIF('Round 1 - Hole by Hole'!G48,"&lt;"&amp;$G$2-1.9))+(COUNTIF('Round 1 - Hole by Hole'!H48,"&lt;"&amp;$H$2-1.9))+(COUNTIF('Round 1 - Hole by Hole'!I48,"&lt;"&amp;$I$2-1.9))+(COUNTIF('Round 1 - Hole by Hole'!J48,"&lt;"&amp;$J$2-1.9))+(COUNTIF('Round 1 - Hole by Hole'!L48,"&lt;"&amp;$L$2-1.9))+(COUNTIF('Round 1 - Hole by Hole'!M48,"&lt;"&amp;$M$2-1.9))+(COUNTIF('Round 1 - Hole by Hole'!N48,"&lt;"&amp;$N$2-1.9))+(COUNTIF('Round 1 - Hole by Hole'!O48,"&lt;"&amp;$O$2-1.9))+(COUNTIF('Round 1 - Hole by Hole'!P48,"&lt;"&amp;$P$2-1.9))+(COUNTIF('Round 1 - Hole by Hole'!Q48,"&lt;"&amp;$Q$2-1.9))+(COUNTIF('Round 1 - Hole by Hole'!R48,"&lt;"&amp;$R$2-1.9))+(COUNTIF('Round 1 - Hole by Hole'!S48,"&lt;"&amp;$S$2-1.9))+(COUNTIF('Round 1 - Hole by Hole'!T48,"&lt;"&amp;$T$2-1.9))</f>
        <v>0</v>
      </c>
      <c r="D51" s="110">
        <f>SUM(COUNTIF('Round 1 - Hole by Hole'!B48,"="&amp;$B$2-1))+(COUNTIF('Round 1 - Hole by Hole'!C48,"="&amp;$C$2-1))+(COUNTIF('Round 1 - Hole by Hole'!D48,"="&amp;$D$2-1))+(COUNTIF('Round 1 - Hole by Hole'!E48,"="&amp;$E$2-1))+(COUNTIF('Round 1 - Hole by Hole'!F48,"="&amp;$F$2-1))+(COUNTIF('Round 1 - Hole by Hole'!G48,"="&amp;$G$2-1))+(COUNTIF('Round 1 - Hole by Hole'!H48,"="&amp;$H$2-1))+(COUNTIF('Round 1 - Hole by Hole'!I48,"="&amp;$I$2-1))+(COUNTIF('Round 1 - Hole by Hole'!J48,"="&amp;$J$2-1))+(COUNTIF('Round 1 - Hole by Hole'!L48,"="&amp;$L$2-1))+(COUNTIF('Round 1 - Hole by Hole'!M48,"="&amp;$M$2-1))+(COUNTIF('Round 1 - Hole by Hole'!N48,"="&amp;$N$2-1))+(COUNTIF('Round 1 - Hole by Hole'!O48,"="&amp;$O$2-1))+(COUNTIF('Round 1 - Hole by Hole'!P48,"="&amp;$P$2-1))+(COUNTIF('Round 1 - Hole by Hole'!Q48,"="&amp;$Q$2-1))+(COUNTIF('Round 1 - Hole by Hole'!R48,"="&amp;$R$2-1))+(COUNTIF('Round 1 - Hole by Hole'!S48,"="&amp;$S$2-1))+(COUNTIF('Round 1 - Hole by Hole'!T48,"="&amp;$T$2-1))</f>
        <v>2</v>
      </c>
      <c r="E51" s="110">
        <f>SUM(COUNTIF('Round 1 - Hole by Hole'!B48,"="&amp;$B$2))+(COUNTIF('Round 1 - Hole by Hole'!C48,"="&amp;$C$2))+(COUNTIF('Round 1 - Hole by Hole'!D48,"="&amp;$D$2))+(COUNTIF('Round 1 - Hole by Hole'!E48,"="&amp;$E$2))+(COUNTIF('Round 1 - Hole by Hole'!F48,"="&amp;$F$2))+(COUNTIF('Round 1 - Hole by Hole'!G48,"="&amp;$G$2))+(COUNTIF('Round 1 - Hole by Hole'!H48,"="&amp;$H$2))+(COUNTIF('Round 1 - Hole by Hole'!I48,"="&amp;$I$2))+(COUNTIF('Round 1 - Hole by Hole'!J48,"="&amp;$J$2))+(COUNTIF('Round 1 - Hole by Hole'!L48,"="&amp;$L$2))+(COUNTIF('Round 1 - Hole by Hole'!M48,"="&amp;$M$2))+(COUNTIF('Round 1 - Hole by Hole'!N48,"="&amp;$N$2))+(COUNTIF('Round 1 - Hole by Hole'!O48,"="&amp;$O$2))+(COUNTIF('Round 1 - Hole by Hole'!P48,"="&amp;$P$2))+(COUNTIF('Round 1 - Hole by Hole'!Q48,"="&amp;$Q$2))+(COUNTIF('Round 1 - Hole by Hole'!R48,"="&amp;$R$2))+(COUNTIF('Round 1 - Hole by Hole'!S48,"="&amp;$S$2))+(COUNTIF('Round 1 - Hole by Hole'!T48,"="&amp;$T$2))</f>
        <v>8</v>
      </c>
      <c r="F51" s="110">
        <f>SUM(COUNTIF('Round 1 - Hole by Hole'!B48,"="&amp;$B$2+1))+(COUNTIF('Round 1 - Hole by Hole'!C48,"="&amp;$C$2+1))+(COUNTIF('Round 1 - Hole by Hole'!D48,"="&amp;$D$2+1))+(COUNTIF('Round 1 - Hole by Hole'!E48,"="&amp;$E$2+1))+(COUNTIF('Round 1 - Hole by Hole'!F48,"="&amp;$F$2+1))+(COUNTIF('Round 1 - Hole by Hole'!G48,"="&amp;$G$2+1))+(COUNTIF('Round 1 - Hole by Hole'!H48,"="&amp;$H$2+1))+(COUNTIF('Round 1 - Hole by Hole'!I48,"="&amp;$I$2+1))+(COUNTIF('Round 1 - Hole by Hole'!J48,"="&amp;$J$2+1))+(COUNTIF('Round 1 - Hole by Hole'!L48,"="&amp;$L$2+1))+(COUNTIF('Round 1 - Hole by Hole'!M48,"="&amp;$M$2+1))+(COUNTIF('Round 1 - Hole by Hole'!N48,"="&amp;$N$2+1))+(COUNTIF('Round 1 - Hole by Hole'!O48,"="&amp;$O$2+1))+(COUNTIF('Round 1 - Hole by Hole'!P48,"="&amp;$P$2+1))+(COUNTIF('Round 1 - Hole by Hole'!Q48,"="&amp;$Q$2+1))+(COUNTIF('Round 1 - Hole by Hole'!R48,"="&amp;$R$2+1))+(COUNTIF('Round 1 - Hole by Hole'!S48,"="&amp;$S$2+1))+(COUNTIF('Round 1 - Hole by Hole'!T48,"="&amp;$T$2+1))</f>
        <v>7</v>
      </c>
      <c r="G51" s="110">
        <f>SUM(COUNTIF('Round 1 - Hole by Hole'!B48,"="&amp;$B$2+2))+(COUNTIF('Round 1 - Hole by Hole'!C48,"="&amp;$C$2+2))+(COUNTIF('Round 1 - Hole by Hole'!D48,"="&amp;$D$2+2))+(COUNTIF('Round 1 - Hole by Hole'!E48,"="&amp;$E$2+2))+(COUNTIF('Round 1 - Hole by Hole'!F48,"="&amp;$F$2+2))+(COUNTIF('Round 1 - Hole by Hole'!G48,"="&amp;$G$2+2))+(COUNTIF('Round 1 - Hole by Hole'!H48,"="&amp;$H$2+2))+(COUNTIF('Round 1 - Hole by Hole'!I48,"="&amp;$I$2+2))+(COUNTIF('Round 1 - Hole by Hole'!J48,"="&amp;$J$2+2))+(COUNTIF('Round 1 - Hole by Hole'!L48,"="&amp;$L$2+2))+(COUNTIF('Round 1 - Hole by Hole'!M48,"="&amp;$M$2+2))+(COUNTIF('Round 1 - Hole by Hole'!N48,"="&amp;$N$2+2))+(COUNTIF('Round 1 - Hole by Hole'!O48,"="&amp;$O$2+2))+(COUNTIF('Round 1 - Hole by Hole'!P48,"="&amp;$P$2+2))+(COUNTIF('Round 1 - Hole by Hole'!Q48,"="&amp;$Q$2+2))+(COUNTIF('Round 1 - Hole by Hole'!R48,"="&amp;$R$2+2))+(COUNTIF('Round 1 - Hole by Hole'!S48,"="&amp;$S$2+2))+(COUNTIF('Round 1 - Hole by Hole'!T48,"="&amp;$T$2+2))</f>
        <v>0</v>
      </c>
      <c r="H51" s="110">
        <f>SUM(COUNTIF('Round 1 - Hole by Hole'!B48,"&gt;"&amp;$B$2+2.1))+(COUNTIF('Round 1 - Hole by Hole'!C48,"&gt;"&amp;$C$2+2.1))+(COUNTIF('Round 1 - Hole by Hole'!D48,"&gt;"&amp;$D$2+2.1))+(COUNTIF('Round 1 - Hole by Hole'!E48,"&gt;"&amp;$E$2+2.1))+(COUNTIF('Round 1 - Hole by Hole'!F48,"&gt;"&amp;$F$2+2.1))+(COUNTIF('Round 1 - Hole by Hole'!G48,"&gt;"&amp;$G$2+2.1))+(COUNTIF('Round 1 - Hole by Hole'!H48,"&gt;"&amp;$H$2+2.1))+(COUNTIF('Round 1 - Hole by Hole'!I48,"&gt;"&amp;$I$2+2.1))+(COUNTIF('Round 1 - Hole by Hole'!J48,"&gt;"&amp;$J$2+2.1))+(COUNTIF('Round 1 - Hole by Hole'!L48,"&gt;"&amp;$L$2+2.1))+(COUNTIF('Round 1 - Hole by Hole'!M48,"&gt;"&amp;$M$2+2.1))+(COUNTIF('Round 1 - Hole by Hole'!N48,"&gt;"&amp;$N$2+2.1))+(COUNTIF('Round 1 - Hole by Hole'!O48,"&gt;"&amp;$O$2+2.1))+(COUNTIF('Round 1 - Hole by Hole'!P48,"&gt;"&amp;$P$2+2.1))+(COUNTIF('Round 1 - Hole by Hole'!Q48,"&gt;"&amp;$Q$2+2.1))+(COUNTIF('Round 1 - Hole by Hole'!R48,"&gt;"&amp;$R$2+2.1))+(COUNTIF('Round 1 - Hole by Hole'!S48,"&gt;"&amp;$S$2+2.1))+(COUNTIF('Round 1 - Hole by Hole'!T48,"&gt;"&amp;$T$2+2.1))</f>
        <v>1</v>
      </c>
      <c r="J51" s="110">
        <f>SUM(COUNTIF('Round 2 - Hole by Hole'!B48,"&lt;"&amp;$B$2-1.9))+(COUNTIF('Round 2 - Hole by Hole'!C48,"&lt;"&amp;$C$2-1.9))+(COUNTIF('Round 2 - Hole by Hole'!D48,"&lt;"&amp;$D$2-1.9))+(COUNTIF('Round 2 - Hole by Hole'!E48,"&lt;"&amp;$E$2-1.9))+(COUNTIF('Round 2 - Hole by Hole'!F48,"&lt;"&amp;$F$2-1.9))+(COUNTIF('Round 2 - Hole by Hole'!G48,"&lt;"&amp;$G$2-1.9))+(COUNTIF('Round 2 - Hole by Hole'!H48,"&lt;"&amp;$H$2-1.9))+(COUNTIF('Round 2 - Hole by Hole'!I48,"&lt;"&amp;$I$2-1.9))+(COUNTIF('Round 2 - Hole by Hole'!J48,"&lt;"&amp;$J$2-1.9))+(COUNTIF('Round 2 - Hole by Hole'!L48,"&lt;"&amp;$L$2-1.9))+(COUNTIF('Round 2 - Hole by Hole'!M48,"&lt;"&amp;$M$2-1.9))+(COUNTIF('Round 2 - Hole by Hole'!N48,"&lt;"&amp;$N$2-1.9))+(COUNTIF('Round 2 - Hole by Hole'!O48,"&lt;"&amp;$O$2-1.9))+(COUNTIF('Round 2 - Hole by Hole'!P48,"&lt;"&amp;$P$2-1.9))+(COUNTIF('Round 2 - Hole by Hole'!Q48,"&lt;"&amp;$Q$2-1.9))+(COUNTIF('Round 2 - Hole by Hole'!R48,"&lt;"&amp;$R$2-1.9))+(COUNTIF('Round 2 - Hole by Hole'!S48,"&lt;"&amp;$S$2-1.9))+(COUNTIF('Round 2 - Hole by Hole'!T48,"&lt;"&amp;$T$2-1.9))</f>
        <v>0</v>
      </c>
      <c r="K51" s="110">
        <f>SUM(COUNTIF('Round 2 - Hole by Hole'!B48,"="&amp;$B$2-1))+(COUNTIF('Round 2 - Hole by Hole'!C48,"="&amp;$C$2-1))+(COUNTIF('Round 2 - Hole by Hole'!D48,"="&amp;$D$2-1))+(COUNTIF('Round 2 - Hole by Hole'!E48,"="&amp;$E$2-1))+(COUNTIF('Round 2 - Hole by Hole'!F48,"="&amp;$F$2-1))+(COUNTIF('Round 2 - Hole by Hole'!G48,"="&amp;$G$2-1))+(COUNTIF('Round 2 - Hole by Hole'!H48,"="&amp;$H$2-1))+(COUNTIF('Round 2 - Hole by Hole'!I48,"="&amp;$I$2-1))+(COUNTIF('Round 2 - Hole by Hole'!J48,"="&amp;$J$2-1))+(COUNTIF('Round 2 - Hole by Hole'!L48,"="&amp;$L$2-1))+(COUNTIF('Round 2 - Hole by Hole'!M48,"="&amp;$M$2-1))+(COUNTIF('Round 2 - Hole by Hole'!N48,"="&amp;$N$2-1))+(COUNTIF('Round 2 - Hole by Hole'!O48,"="&amp;$O$2-1))+(COUNTIF('Round 2 - Hole by Hole'!P48,"="&amp;$P$2-1))+(COUNTIF('Round 2 - Hole by Hole'!Q48,"="&amp;$Q$2-1))+(COUNTIF('Round 2 - Hole by Hole'!R48,"="&amp;$R$2-1))+(COUNTIF('Round 2 - Hole by Hole'!S48,"="&amp;$S$2-1))+(COUNTIF('Round 2 - Hole by Hole'!T48,"="&amp;$T$2-1))</f>
        <v>2</v>
      </c>
      <c r="L51" s="110">
        <f>SUM(COUNTIF('Round 2 - Hole by Hole'!B48,"="&amp;$B$2))+(COUNTIF('Round 2 - Hole by Hole'!C48,"="&amp;$C$2))+(COUNTIF('Round 2 - Hole by Hole'!D48,"="&amp;$D$2))+(COUNTIF('Round 2 - Hole by Hole'!E48,"="&amp;$E$2))+(COUNTIF('Round 2 - Hole by Hole'!F48,"="&amp;$F$2))+(COUNTIF('Round 2 - Hole by Hole'!G48,"="&amp;$G$2))+(COUNTIF('Round 2 - Hole by Hole'!H48,"="&amp;$H$2))+(COUNTIF('Round 2 - Hole by Hole'!I48,"="&amp;$I$2))+(COUNTIF('Round 2 - Hole by Hole'!J48,"="&amp;$J$2))+(COUNTIF('Round 2 - Hole by Hole'!L48,"="&amp;$L$2))+(COUNTIF('Round 2 - Hole by Hole'!M48,"="&amp;$M$2))+(COUNTIF('Round 2 - Hole by Hole'!N48,"="&amp;$N$2))+(COUNTIF('Round 2 - Hole by Hole'!O48,"="&amp;$O$2))+(COUNTIF('Round 2 - Hole by Hole'!P48,"="&amp;$P$2))+(COUNTIF('Round 2 - Hole by Hole'!Q48,"="&amp;$Q$2))+(COUNTIF('Round 2 - Hole by Hole'!R48,"="&amp;$R$2))+(COUNTIF('Round 2 - Hole by Hole'!S48,"="&amp;$S$2))+(COUNTIF('Round 2 - Hole by Hole'!T48,"="&amp;$T$2))</f>
        <v>10</v>
      </c>
      <c r="M51" s="110">
        <f>SUM(COUNTIF('Round 2 - Hole by Hole'!B48,"="&amp;$B$2+1))+(COUNTIF('Round 2 - Hole by Hole'!C48,"="&amp;$C$2+1))+(COUNTIF('Round 2 - Hole by Hole'!D48,"="&amp;$D$2+1))+(COUNTIF('Round 2 - Hole by Hole'!E48,"="&amp;$E$2+1))+(COUNTIF('Round 2 - Hole by Hole'!F48,"="&amp;$F$2+1))+(COUNTIF('Round 2 - Hole by Hole'!G48,"="&amp;$G$2+1))+(COUNTIF('Round 2 - Hole by Hole'!H48,"="&amp;$H$2+1))+(COUNTIF('Round 2 - Hole by Hole'!I48,"="&amp;$I$2+1))+(COUNTIF('Round 2 - Hole by Hole'!J48,"="&amp;$J$2+1))+(COUNTIF('Round 2 - Hole by Hole'!L48,"="&amp;$L$2+1))+(COUNTIF('Round 2 - Hole by Hole'!M48,"="&amp;$M$2+1))+(COUNTIF('Round 2 - Hole by Hole'!N48,"="&amp;$N$2+1))+(COUNTIF('Round 2 - Hole by Hole'!O48,"="&amp;$O$2+1))+(COUNTIF('Round 2 - Hole by Hole'!P48,"="&amp;$P$2+1))+(COUNTIF('Round 2 - Hole by Hole'!Q48,"="&amp;$Q$2+1))+(COUNTIF('Round 2 - Hole by Hole'!R48,"="&amp;$R$2+1))+(COUNTIF('Round 2 - Hole by Hole'!S48,"="&amp;$S$2+1))+(COUNTIF('Round 2 - Hole by Hole'!T48,"="&amp;$T$2+1))</f>
        <v>6</v>
      </c>
      <c r="N51" s="110">
        <f>SUM(COUNTIF('Round 2 - Hole by Hole'!B48,"="&amp;$B$2+2))+(COUNTIF('Round 2 - Hole by Hole'!C48,"="&amp;$C$2+2))+(COUNTIF('Round 2 - Hole by Hole'!D48,"="&amp;$D$2+2))+(COUNTIF('Round 2 - Hole by Hole'!E48,"="&amp;$E$2+2))+(COUNTIF('Round 2 - Hole by Hole'!F48,"="&amp;$F$2+2))+(COUNTIF('Round 2 - Hole by Hole'!G48,"="&amp;$G$2+2))+(COUNTIF('Round 2 - Hole by Hole'!H48,"="&amp;$H$2+2))+(COUNTIF('Round 2 - Hole by Hole'!I48,"="&amp;$I$2+2))+(COUNTIF('Round 2 - Hole by Hole'!J48,"="&amp;$J$2+2))+(COUNTIF('Round 2 - Hole by Hole'!L48,"="&amp;$L$2+2))+(COUNTIF('Round 2 - Hole by Hole'!M48,"="&amp;$M$2+2))+(COUNTIF('Round 2 - Hole by Hole'!N48,"="&amp;$N$2+2))+(COUNTIF('Round 2 - Hole by Hole'!O48,"="&amp;$O$2+2))+(COUNTIF('Round 2 - Hole by Hole'!P48,"="&amp;$P$2+2))+(COUNTIF('Round 2 - Hole by Hole'!Q48,"="&amp;$Q$2+2))+(COUNTIF('Round 2 - Hole by Hole'!R48,"="&amp;$R$2+2))+(COUNTIF('Round 2 - Hole by Hole'!S48,"="&amp;$S$2+2))+(COUNTIF('Round 2 - Hole by Hole'!T48,"="&amp;$T$2+2))</f>
        <v>0</v>
      </c>
      <c r="O51" s="110">
        <f>SUM(COUNTIF('Round 2 - Hole by Hole'!B48,"&gt;"&amp;$B$2+2.1))+(COUNTIF('Round 2 - Hole by Hole'!C48,"&gt;"&amp;$C$2+2.1))+(COUNTIF('Round 2 - Hole by Hole'!D48,"&gt;"&amp;$D$2+2.1))+(COUNTIF('Round 2 - Hole by Hole'!E48,"&gt;"&amp;$E$2+2.1))+(COUNTIF('Round 2 - Hole by Hole'!F48,"&gt;"&amp;$F$2+2.1))+(COUNTIF('Round 2 - Hole by Hole'!G48,"&gt;"&amp;$G$2+2.1))+(COUNTIF('Round 2 - Hole by Hole'!H48,"&gt;"&amp;$H$2+2.1))+(COUNTIF('Round 2 - Hole by Hole'!I48,"&gt;"&amp;$I$2+2.1))+(COUNTIF('Round 2 - Hole by Hole'!J48,"&gt;"&amp;$J$2+2.1))+(COUNTIF('Round 2 - Hole by Hole'!L48,"&gt;"&amp;$L$2+2.1))+(COUNTIF('Round 2 - Hole by Hole'!M48,"&gt;"&amp;$M$2+2.1))+(COUNTIF('Round 2 - Hole by Hole'!N48,"&gt;"&amp;$N$2+2.1))+(COUNTIF('Round 2 - Hole by Hole'!O48,"&gt;"&amp;$O$2+2.1))+(COUNTIF('Round 2 - Hole by Hole'!P48,"&gt;"&amp;$P$2+2.1))+(COUNTIF('Round 2 - Hole by Hole'!Q48,"&gt;"&amp;$Q$2+2.1))+(COUNTIF('Round 2 - Hole by Hole'!R48,"&gt;"&amp;$R$2+2.1))+(COUNTIF('Round 2 - Hole by Hole'!S48,"&gt;"&amp;$S$2+2.1))+(COUNTIF('Round 2 - Hole by Hole'!T48,"&gt;"&amp;$T$2+2.1))</f>
        <v>0</v>
      </c>
      <c r="Q51" s="110">
        <f>SUM(COUNTIF('Round 3 - Hole by Hole'!B48,"&lt;"&amp;$B$3-1.9))+(COUNTIF('Round 3 - Hole by Hole'!C48,"&lt;"&amp;$C$3-1.9))+(COUNTIF('Round 3 - Hole by Hole'!D48,"&lt;"&amp;$D$3-1.9))+(COUNTIF('Round 3 - Hole by Hole'!E48,"&lt;"&amp;$E$3-1.9))+(COUNTIF('Round 3 - Hole by Hole'!F48,"&lt;"&amp;$F$3-1.9))+(COUNTIF('Round 3 - Hole by Hole'!G48,"&lt;"&amp;$G$3-1.9))+(COUNTIF('Round 3 - Hole by Hole'!H48,"&lt;"&amp;$H$3-1.9))+(COUNTIF('Round 3 - Hole by Hole'!I48,"&lt;"&amp;$I$3-1.9))+(COUNTIF('Round 3 - Hole by Hole'!J48,"&lt;"&amp;$J$3-1.9))+(COUNTIF('Round 3 - Hole by Hole'!L48,"&lt;"&amp;$L$3-1.9))+(COUNTIF('Round 3 - Hole by Hole'!M48,"&lt;"&amp;$M$3-1.9))+(COUNTIF('Round 3 - Hole by Hole'!N48,"&lt;"&amp;$N$3-1.9))+(COUNTIF('Round 3 - Hole by Hole'!O48,"&lt;"&amp;$O$3-1.9))+(COUNTIF('Round 3 - Hole by Hole'!P48,"&lt;"&amp;$P$3-1.9))+(COUNTIF('Round 3 - Hole by Hole'!Q48,"&lt;"&amp;$Q$3-1.9))+(COUNTIF('Round 3 - Hole by Hole'!R48,"&lt;"&amp;$R$3-1.9))+(COUNTIF('Round 3 - Hole by Hole'!S48,"&lt;"&amp;$S$3-1.9))+(COUNTIF('Round 3 - Hole by Hole'!T48,"&lt;"&amp;$T$3-1.9))</f>
        <v>0</v>
      </c>
      <c r="R51" s="110">
        <f>SUM(COUNTIF('Round 3 - Hole by Hole'!B48,"="&amp;$B$3-1))+(COUNTIF('Round 3 - Hole by Hole'!C48,"="&amp;$C$3-1))+(COUNTIF('Round 3 - Hole by Hole'!D48,"="&amp;$D$3-1))+(COUNTIF('Round 3 - Hole by Hole'!E48,"="&amp;$E$3-1))+(COUNTIF('Round 3 - Hole by Hole'!F48,"="&amp;$F$3-1))+(COUNTIF('Round 3 - Hole by Hole'!G48,"="&amp;$G$3-1))+(COUNTIF('Round 3 - Hole by Hole'!H48,"="&amp;$H$3-1))+(COUNTIF('Round 3 - Hole by Hole'!I48,"="&amp;$I$3-1))+(COUNTIF('Round 3 - Hole by Hole'!J48,"="&amp;$J$3-1))+(COUNTIF('Round 3 - Hole by Hole'!L48,"="&amp;$L$3-1))+(COUNTIF('Round 3 - Hole by Hole'!M48,"="&amp;$M$3-1))+(COUNTIF('Round 3 - Hole by Hole'!N48,"="&amp;$N$3-1))+(COUNTIF('Round 3 - Hole by Hole'!O48,"="&amp;$O$3-1))+(COUNTIF('Round 3 - Hole by Hole'!P48,"="&amp;$P$3-1))+(COUNTIF('Round 3 - Hole by Hole'!Q48,"="&amp;$Q$3-1))+(COUNTIF('Round 3 - Hole by Hole'!R48,"="&amp;$R$3-1))+(COUNTIF('Round 3 - Hole by Hole'!S48,"="&amp;$S$3-1))+(COUNTIF('Round 3 - Hole by Hole'!T48,"="&amp;$T$3-1))</f>
        <v>1</v>
      </c>
      <c r="S51" s="110">
        <f>SUM(COUNTIF('Round 3 - Hole by Hole'!B48,"="&amp;$B$3))+(COUNTIF('Round 3 - Hole by Hole'!C48,"="&amp;$C$3))+(COUNTIF('Round 3 - Hole by Hole'!D48,"="&amp;$D$3))+(COUNTIF('Round 3 - Hole by Hole'!E48,"="&amp;$E$3))+(COUNTIF('Round 3 - Hole by Hole'!F48,"="&amp;$F$3))+(COUNTIF('Round 3 - Hole by Hole'!G48,"="&amp;$G$3))+(COUNTIF('Round 3 - Hole by Hole'!H48,"="&amp;$H$3))+(COUNTIF('Round 3 - Hole by Hole'!I48,"="&amp;$I$3))+(COUNTIF('Round 3 - Hole by Hole'!J48,"="&amp;$J$3))+(COUNTIF('Round 3 - Hole by Hole'!L48,"="&amp;$L$3))+(COUNTIF('Round 3 - Hole by Hole'!M48,"="&amp;$M$3))+(COUNTIF('Round 3 - Hole by Hole'!N48,"="&amp;$N$3))+(COUNTIF('Round 3 - Hole by Hole'!O48,"="&amp;$O$3))+(COUNTIF('Round 3 - Hole by Hole'!P48,"="&amp;$P$3))+(COUNTIF('Round 3 - Hole by Hole'!Q48,"="&amp;$Q$3))+(COUNTIF('Round 3 - Hole by Hole'!R48,"="&amp;$R$3))+(COUNTIF('Round 3 - Hole by Hole'!S48,"="&amp;$S$3))+(COUNTIF('Round 3 - Hole by Hole'!T48,"="&amp;$T$3))</f>
        <v>11</v>
      </c>
      <c r="T51" s="110">
        <f>SUM(COUNTIF('Round 3 - Hole by Hole'!B48,"="&amp;$B$3+1))+(COUNTIF('Round 3 - Hole by Hole'!C48,"="&amp;$C$3+1))+(COUNTIF('Round 3 - Hole by Hole'!D48,"="&amp;$D$3+1))+(COUNTIF('Round 3 - Hole by Hole'!E48,"="&amp;$E$3+1))+(COUNTIF('Round 3 - Hole by Hole'!F48,"="&amp;$F$3+1))+(COUNTIF('Round 3 - Hole by Hole'!G48,"="&amp;$G$3+1))+(COUNTIF('Round 3 - Hole by Hole'!H48,"="&amp;$H$3+1))+(COUNTIF('Round 3 - Hole by Hole'!I48,"="&amp;$I$3+1))+(COUNTIF('Round 3 - Hole by Hole'!J48,"="&amp;$J$3+1))+(COUNTIF('Round 3 - Hole by Hole'!L48,"="&amp;$L$3+1))+(COUNTIF('Round 3 - Hole by Hole'!M48,"="&amp;$M$3+1))+(COUNTIF('Round 3 - Hole by Hole'!N48,"="&amp;$N$3+1))+(COUNTIF('Round 3 - Hole by Hole'!O48,"="&amp;$O$3+1))+(COUNTIF('Round 3 - Hole by Hole'!P48,"="&amp;$P$3+1))+(COUNTIF('Round 3 - Hole by Hole'!Q48,"="&amp;$Q$3+1))+(COUNTIF('Round 3 - Hole by Hole'!R48,"="&amp;$R$3+1))+(COUNTIF('Round 3 - Hole by Hole'!S48,"="&amp;$S$3+1))+(COUNTIF('Round 3 - Hole by Hole'!T48,"="&amp;$T$3+1))</f>
        <v>6</v>
      </c>
      <c r="U51" s="110">
        <f>SUM(COUNTIF('Round 3 - Hole by Hole'!B48,"="&amp;$B$3+2))+(COUNTIF('Round 3 - Hole by Hole'!C48,"="&amp;$C$3+2))+(COUNTIF('Round 3 - Hole by Hole'!D48,"="&amp;$D$3+2))+(COUNTIF('Round 3 - Hole by Hole'!E48,"="&amp;$E$3+2))+(COUNTIF('Round 3 - Hole by Hole'!F48,"="&amp;$F$3+2))+(COUNTIF('Round 3 - Hole by Hole'!G48,"="&amp;$G$3+2))+(COUNTIF('Round 3 - Hole by Hole'!H48,"="&amp;$H$3+2))+(COUNTIF('Round 3 - Hole by Hole'!I48,"="&amp;$I$3+2))+(COUNTIF('Round 3 - Hole by Hole'!J48,"="&amp;$J$3+2))+(COUNTIF('Round 3 - Hole by Hole'!L48,"="&amp;$L$3+2))+(COUNTIF('Round 3 - Hole by Hole'!M48,"="&amp;$M$3+2))+(COUNTIF('Round 3 - Hole by Hole'!N48,"="&amp;$N$3+2))+(COUNTIF('Round 3 - Hole by Hole'!O48,"="&amp;$O$3+2))+(COUNTIF('Round 3 - Hole by Hole'!P48,"="&amp;$P$3+2))+(COUNTIF('Round 3 - Hole by Hole'!Q48,"="&amp;$Q$3+2))+(COUNTIF('Round 3 - Hole by Hole'!R48,"="&amp;$R$3+2))+(COUNTIF('Round 3 - Hole by Hole'!S48,"="&amp;$S$3+2))+(COUNTIF('Round 3 - Hole by Hole'!T48,"="&amp;$T$3+2))</f>
        <v>0</v>
      </c>
      <c r="V51" s="110">
        <f>SUM(COUNTIF('Round 3 - Hole by Hole'!B48,"&gt;"&amp;$B$3+2.1))+(COUNTIF('Round 3 - Hole by Hole'!C48,"&gt;"&amp;$C$3+2.1))+(COUNTIF('Round 3 - Hole by Hole'!D48,"&gt;"&amp;$D$3+2.1))+(COUNTIF('Round 3 - Hole by Hole'!E48,"&gt;"&amp;$E$3+2.1))+(COUNTIF('Round 3 - Hole by Hole'!F48,"&gt;"&amp;$F$3+2.1))+(COUNTIF('Round 3 - Hole by Hole'!G48,"&gt;"&amp;$G$3+2.1))+(COUNTIF('Round 3 - Hole by Hole'!H48,"&gt;"&amp;$H$3+2.1))+(COUNTIF('Round 3 - Hole by Hole'!I48,"&gt;"&amp;$I$3+2.1))+(COUNTIF('Round 3 - Hole by Hole'!J48,"&gt;"&amp;$J$3+2.1))+(COUNTIF('Round 3 - Hole by Hole'!L48,"&gt;"&amp;$L$3+2.1))+(COUNTIF('Round 3 - Hole by Hole'!M48,"&gt;"&amp;$M$3+2.1))+(COUNTIF('Round 3 - Hole by Hole'!N48,"&gt;"&amp;$N$3+2.1))+(COUNTIF('Round 3 - Hole by Hole'!O48,"&gt;"&amp;$O$3+2.1))+(COUNTIF('Round 3 - Hole by Hole'!P48,"&gt;"&amp;$P$3+2.1))+(COUNTIF('Round 3 - Hole by Hole'!Q48,"&gt;"&amp;$Q$3+2.1))+(COUNTIF('Round 3 - Hole by Hole'!R48,"&gt;"&amp;$R$3+2.1))+(COUNTIF('Round 3 - Hole by Hole'!S48,"&gt;"&amp;$S$3+2.1))+(COUNTIF('Round 3 - Hole by Hole'!T48,"&gt;"&amp;$T$3+2.1))</f>
        <v>0</v>
      </c>
      <c r="X51" s="110">
        <f t="shared" ref="X51:X54" si="73">SUM(C51,J51,Q51)</f>
        <v>0</v>
      </c>
      <c r="Y51" s="110">
        <f t="shared" si="69"/>
        <v>5</v>
      </c>
      <c r="Z51" s="110">
        <f t="shared" si="70"/>
        <v>29</v>
      </c>
      <c r="AA51" s="110">
        <f t="shared" si="71"/>
        <v>19</v>
      </c>
      <c r="AB51" s="110">
        <f t="shared" si="72"/>
        <v>0</v>
      </c>
      <c r="AC51" s="110">
        <f t="shared" ref="AC51:AC54" si="74">SUM(H51,O51,V51)</f>
        <v>1</v>
      </c>
    </row>
    <row r="52" spans="1:29">
      <c r="A52" s="60" t="str">
        <f>'Players by Team'!A20</f>
        <v>LAUREN RIOS</v>
      </c>
      <c r="B52" s="90"/>
      <c r="C52" s="86">
        <f>SUM(COUNTIF('Round 1 - Hole by Hole'!B49,"&lt;"&amp;$B$2-1.9))+(COUNTIF('Round 1 - Hole by Hole'!C49,"&lt;"&amp;$C$2-1.9))+(COUNTIF('Round 1 - Hole by Hole'!D49,"&lt;"&amp;$D$2-1.9))+(COUNTIF('Round 1 - Hole by Hole'!E49,"&lt;"&amp;$E$2-1.9))+(COUNTIF('Round 1 - Hole by Hole'!F49,"&lt;"&amp;$F$2-1.9))+(COUNTIF('Round 1 - Hole by Hole'!G49,"&lt;"&amp;$G$2-1.9))+(COUNTIF('Round 1 - Hole by Hole'!H49,"&lt;"&amp;$H$2-1.9))+(COUNTIF('Round 1 - Hole by Hole'!I49,"&lt;"&amp;$I$2-1.9))+(COUNTIF('Round 1 - Hole by Hole'!J49,"&lt;"&amp;$J$2-1.9))+(COUNTIF('Round 1 - Hole by Hole'!L49,"&lt;"&amp;$L$2-1.9))+(COUNTIF('Round 1 - Hole by Hole'!M49,"&lt;"&amp;$M$2-1.9))+(COUNTIF('Round 1 - Hole by Hole'!N49,"&lt;"&amp;$N$2-1.9))+(COUNTIF('Round 1 - Hole by Hole'!O49,"&lt;"&amp;$O$2-1.9))+(COUNTIF('Round 1 - Hole by Hole'!P49,"&lt;"&amp;$P$2-1.9))+(COUNTIF('Round 1 - Hole by Hole'!Q49,"&lt;"&amp;$Q$2-1.9))+(COUNTIF('Round 1 - Hole by Hole'!R49,"&lt;"&amp;$R$2-1.9))+(COUNTIF('Round 1 - Hole by Hole'!S49,"&lt;"&amp;$S$2-1.9))+(COUNTIF('Round 1 - Hole by Hole'!T49,"&lt;"&amp;$T$2-1.9))</f>
        <v>0</v>
      </c>
      <c r="D52" s="87">
        <f>SUM(COUNTIF('Round 1 - Hole by Hole'!B49,"="&amp;$B$2-1))+(COUNTIF('Round 1 - Hole by Hole'!C49,"="&amp;$C$2-1))+(COUNTIF('Round 1 - Hole by Hole'!D49,"="&amp;$D$2-1))+(COUNTIF('Round 1 - Hole by Hole'!E49,"="&amp;$E$2-1))+(COUNTIF('Round 1 - Hole by Hole'!F49,"="&amp;$F$2-1))+(COUNTIF('Round 1 - Hole by Hole'!G49,"="&amp;$G$2-1))+(COUNTIF('Round 1 - Hole by Hole'!H49,"="&amp;$H$2-1))+(COUNTIF('Round 1 - Hole by Hole'!I49,"="&amp;$I$2-1))+(COUNTIF('Round 1 - Hole by Hole'!J49,"="&amp;$J$2-1))+(COUNTIF('Round 1 - Hole by Hole'!L49,"="&amp;$L$2-1))+(COUNTIF('Round 1 - Hole by Hole'!M49,"="&amp;$M$2-1))+(COUNTIF('Round 1 - Hole by Hole'!N49,"="&amp;$N$2-1))+(COUNTIF('Round 1 - Hole by Hole'!O49,"="&amp;$O$2-1))+(COUNTIF('Round 1 - Hole by Hole'!P49,"="&amp;$P$2-1))+(COUNTIF('Round 1 - Hole by Hole'!Q49,"="&amp;$Q$2-1))+(COUNTIF('Round 1 - Hole by Hole'!R49,"="&amp;$R$2-1))+(COUNTIF('Round 1 - Hole by Hole'!S49,"="&amp;$S$2-1))+(COUNTIF('Round 1 - Hole by Hole'!T49,"="&amp;$T$2-1))</f>
        <v>0</v>
      </c>
      <c r="E52" s="87">
        <f>SUM(COUNTIF('Round 1 - Hole by Hole'!B49,"="&amp;$B$2))+(COUNTIF('Round 1 - Hole by Hole'!C49,"="&amp;$C$2))+(COUNTIF('Round 1 - Hole by Hole'!D49,"="&amp;$D$2))+(COUNTIF('Round 1 - Hole by Hole'!E49,"="&amp;$E$2))+(COUNTIF('Round 1 - Hole by Hole'!F49,"="&amp;$F$2))+(COUNTIF('Round 1 - Hole by Hole'!G49,"="&amp;$G$2))+(COUNTIF('Round 1 - Hole by Hole'!H49,"="&amp;$H$2))+(COUNTIF('Round 1 - Hole by Hole'!I49,"="&amp;$I$2))+(COUNTIF('Round 1 - Hole by Hole'!J49,"="&amp;$J$2))+(COUNTIF('Round 1 - Hole by Hole'!L49,"="&amp;$L$2))+(COUNTIF('Round 1 - Hole by Hole'!M49,"="&amp;$M$2))+(COUNTIF('Round 1 - Hole by Hole'!N49,"="&amp;$N$2))+(COUNTIF('Round 1 - Hole by Hole'!O49,"="&amp;$O$2))+(COUNTIF('Round 1 - Hole by Hole'!P49,"="&amp;$P$2))+(COUNTIF('Round 1 - Hole by Hole'!Q49,"="&amp;$Q$2))+(COUNTIF('Round 1 - Hole by Hole'!R49,"="&amp;$R$2))+(COUNTIF('Round 1 - Hole by Hole'!S49,"="&amp;$S$2))+(COUNTIF('Round 1 - Hole by Hole'!T49,"="&amp;$T$2))</f>
        <v>13</v>
      </c>
      <c r="F52" s="87">
        <f>SUM(COUNTIF('Round 1 - Hole by Hole'!B49,"="&amp;$B$2+1))+(COUNTIF('Round 1 - Hole by Hole'!C49,"="&amp;$C$2+1))+(COUNTIF('Round 1 - Hole by Hole'!D49,"="&amp;$D$2+1))+(COUNTIF('Round 1 - Hole by Hole'!E49,"="&amp;$E$2+1))+(COUNTIF('Round 1 - Hole by Hole'!F49,"="&amp;$F$2+1))+(COUNTIF('Round 1 - Hole by Hole'!G49,"="&amp;$G$2+1))+(COUNTIF('Round 1 - Hole by Hole'!H49,"="&amp;$H$2+1))+(COUNTIF('Round 1 - Hole by Hole'!I49,"="&amp;$I$2+1))+(COUNTIF('Round 1 - Hole by Hole'!J49,"="&amp;$J$2+1))+(COUNTIF('Round 1 - Hole by Hole'!L49,"="&amp;$L$2+1))+(COUNTIF('Round 1 - Hole by Hole'!M49,"="&amp;$M$2+1))+(COUNTIF('Round 1 - Hole by Hole'!N49,"="&amp;$N$2+1))+(COUNTIF('Round 1 - Hole by Hole'!O49,"="&amp;$O$2+1))+(COUNTIF('Round 1 - Hole by Hole'!P49,"="&amp;$P$2+1))+(COUNTIF('Round 1 - Hole by Hole'!Q49,"="&amp;$Q$2+1))+(COUNTIF('Round 1 - Hole by Hole'!R49,"="&amp;$R$2+1))+(COUNTIF('Round 1 - Hole by Hole'!S49,"="&amp;$S$2+1))+(COUNTIF('Round 1 - Hole by Hole'!T49,"="&amp;$T$2+1))</f>
        <v>3</v>
      </c>
      <c r="G52" s="87">
        <f>SUM(COUNTIF('Round 1 - Hole by Hole'!B49,"="&amp;$B$2+2))+(COUNTIF('Round 1 - Hole by Hole'!C49,"="&amp;$C$2+2))+(COUNTIF('Round 1 - Hole by Hole'!D49,"="&amp;$D$2+2))+(COUNTIF('Round 1 - Hole by Hole'!E49,"="&amp;$E$2+2))+(COUNTIF('Round 1 - Hole by Hole'!F49,"="&amp;$F$2+2))+(COUNTIF('Round 1 - Hole by Hole'!G49,"="&amp;$G$2+2))+(COUNTIF('Round 1 - Hole by Hole'!H49,"="&amp;$H$2+2))+(COUNTIF('Round 1 - Hole by Hole'!I49,"="&amp;$I$2+2))+(COUNTIF('Round 1 - Hole by Hole'!J49,"="&amp;$J$2+2))+(COUNTIF('Round 1 - Hole by Hole'!L49,"="&amp;$L$2+2))+(COUNTIF('Round 1 - Hole by Hole'!M49,"="&amp;$M$2+2))+(COUNTIF('Round 1 - Hole by Hole'!N49,"="&amp;$N$2+2))+(COUNTIF('Round 1 - Hole by Hole'!O49,"="&amp;$O$2+2))+(COUNTIF('Round 1 - Hole by Hole'!P49,"="&amp;$P$2+2))+(COUNTIF('Round 1 - Hole by Hole'!Q49,"="&amp;$Q$2+2))+(COUNTIF('Round 1 - Hole by Hole'!R49,"="&amp;$R$2+2))+(COUNTIF('Round 1 - Hole by Hole'!S49,"="&amp;$S$2+2))+(COUNTIF('Round 1 - Hole by Hole'!T49,"="&amp;$T$2+2))</f>
        <v>1</v>
      </c>
      <c r="H52" s="87">
        <f>SUM(COUNTIF('Round 1 - Hole by Hole'!B49,"&gt;"&amp;$B$2+2.1))+(COUNTIF('Round 1 - Hole by Hole'!C49,"&gt;"&amp;$C$2+2.1))+(COUNTIF('Round 1 - Hole by Hole'!D49,"&gt;"&amp;$D$2+2.1))+(COUNTIF('Round 1 - Hole by Hole'!E49,"&gt;"&amp;$E$2+2.1))+(COUNTIF('Round 1 - Hole by Hole'!F49,"&gt;"&amp;$F$2+2.1))+(COUNTIF('Round 1 - Hole by Hole'!G49,"&gt;"&amp;$G$2+2.1))+(COUNTIF('Round 1 - Hole by Hole'!H49,"&gt;"&amp;$H$2+2.1))+(COUNTIF('Round 1 - Hole by Hole'!I49,"&gt;"&amp;$I$2+2.1))+(COUNTIF('Round 1 - Hole by Hole'!J49,"&gt;"&amp;$J$2+2.1))+(COUNTIF('Round 1 - Hole by Hole'!L49,"&gt;"&amp;$L$2+2.1))+(COUNTIF('Round 1 - Hole by Hole'!M49,"&gt;"&amp;$M$2+2.1))+(COUNTIF('Round 1 - Hole by Hole'!N49,"&gt;"&amp;$N$2+2.1))+(COUNTIF('Round 1 - Hole by Hole'!O49,"&gt;"&amp;$O$2+2.1))+(COUNTIF('Round 1 - Hole by Hole'!P49,"&gt;"&amp;$P$2+2.1))+(COUNTIF('Round 1 - Hole by Hole'!Q49,"&gt;"&amp;$Q$2+2.1))+(COUNTIF('Round 1 - Hole by Hole'!R49,"&gt;"&amp;$R$2+2.1))+(COUNTIF('Round 1 - Hole by Hole'!S49,"&gt;"&amp;$S$2+2.1))+(COUNTIF('Round 1 - Hole by Hole'!T49,"&gt;"&amp;$T$2+2.1))</f>
        <v>1</v>
      </c>
      <c r="J52" s="86">
        <f>SUM(COUNTIF('Round 2 - Hole by Hole'!B49,"&lt;"&amp;$B$2-1.9))+(COUNTIF('Round 2 - Hole by Hole'!C49,"&lt;"&amp;$C$2-1.9))+(COUNTIF('Round 2 - Hole by Hole'!D49,"&lt;"&amp;$D$2-1.9))+(COUNTIF('Round 2 - Hole by Hole'!E49,"&lt;"&amp;$E$2-1.9))+(COUNTIF('Round 2 - Hole by Hole'!F49,"&lt;"&amp;$F$2-1.9))+(COUNTIF('Round 2 - Hole by Hole'!G49,"&lt;"&amp;$G$2-1.9))+(COUNTIF('Round 2 - Hole by Hole'!H49,"&lt;"&amp;$H$2-1.9))+(COUNTIF('Round 2 - Hole by Hole'!I49,"&lt;"&amp;$I$2-1.9))+(COUNTIF('Round 2 - Hole by Hole'!J49,"&lt;"&amp;$J$2-1.9))+(COUNTIF('Round 2 - Hole by Hole'!L49,"&lt;"&amp;$L$2-1.9))+(COUNTIF('Round 2 - Hole by Hole'!M49,"&lt;"&amp;$M$2-1.9))+(COUNTIF('Round 2 - Hole by Hole'!N49,"&lt;"&amp;$N$2-1.9))+(COUNTIF('Round 2 - Hole by Hole'!O49,"&lt;"&amp;$O$2-1.9))+(COUNTIF('Round 2 - Hole by Hole'!P49,"&lt;"&amp;$P$2-1.9))+(COUNTIF('Round 2 - Hole by Hole'!Q49,"&lt;"&amp;$Q$2-1.9))+(COUNTIF('Round 2 - Hole by Hole'!R49,"&lt;"&amp;$R$2-1.9))+(COUNTIF('Round 2 - Hole by Hole'!S49,"&lt;"&amp;$S$2-1.9))+(COUNTIF('Round 2 - Hole by Hole'!T49,"&lt;"&amp;$T$2-1.9))</f>
        <v>0</v>
      </c>
      <c r="K52" s="87">
        <f>SUM(COUNTIF('Round 2 - Hole by Hole'!B49,"="&amp;$B$2-1))+(COUNTIF('Round 2 - Hole by Hole'!C49,"="&amp;$C$2-1))+(COUNTIF('Round 2 - Hole by Hole'!D49,"="&amp;$D$2-1))+(COUNTIF('Round 2 - Hole by Hole'!E49,"="&amp;$E$2-1))+(COUNTIF('Round 2 - Hole by Hole'!F49,"="&amp;$F$2-1))+(COUNTIF('Round 2 - Hole by Hole'!G49,"="&amp;$G$2-1))+(COUNTIF('Round 2 - Hole by Hole'!H49,"="&amp;$H$2-1))+(COUNTIF('Round 2 - Hole by Hole'!I49,"="&amp;$I$2-1))+(COUNTIF('Round 2 - Hole by Hole'!J49,"="&amp;$J$2-1))+(COUNTIF('Round 2 - Hole by Hole'!L49,"="&amp;$L$2-1))+(COUNTIF('Round 2 - Hole by Hole'!M49,"="&amp;$M$2-1))+(COUNTIF('Round 2 - Hole by Hole'!N49,"="&amp;$N$2-1))+(COUNTIF('Round 2 - Hole by Hole'!O49,"="&amp;$O$2-1))+(COUNTIF('Round 2 - Hole by Hole'!P49,"="&amp;$P$2-1))+(COUNTIF('Round 2 - Hole by Hole'!Q49,"="&amp;$Q$2-1))+(COUNTIF('Round 2 - Hole by Hole'!R49,"="&amp;$R$2-1))+(COUNTIF('Round 2 - Hole by Hole'!S49,"="&amp;$S$2-1))+(COUNTIF('Round 2 - Hole by Hole'!T49,"="&amp;$T$2-1))</f>
        <v>1</v>
      </c>
      <c r="L52" s="87">
        <f>SUM(COUNTIF('Round 2 - Hole by Hole'!B49,"="&amp;$B$2))+(COUNTIF('Round 2 - Hole by Hole'!C49,"="&amp;$C$2))+(COUNTIF('Round 2 - Hole by Hole'!D49,"="&amp;$D$2))+(COUNTIF('Round 2 - Hole by Hole'!E49,"="&amp;$E$2))+(COUNTIF('Round 2 - Hole by Hole'!F49,"="&amp;$F$2))+(COUNTIF('Round 2 - Hole by Hole'!G49,"="&amp;$G$2))+(COUNTIF('Round 2 - Hole by Hole'!H49,"="&amp;$H$2))+(COUNTIF('Round 2 - Hole by Hole'!I49,"="&amp;$I$2))+(COUNTIF('Round 2 - Hole by Hole'!J49,"="&amp;$J$2))+(COUNTIF('Round 2 - Hole by Hole'!L49,"="&amp;$L$2))+(COUNTIF('Round 2 - Hole by Hole'!M49,"="&amp;$M$2))+(COUNTIF('Round 2 - Hole by Hole'!N49,"="&amp;$N$2))+(COUNTIF('Round 2 - Hole by Hole'!O49,"="&amp;$O$2))+(COUNTIF('Round 2 - Hole by Hole'!P49,"="&amp;$P$2))+(COUNTIF('Round 2 - Hole by Hole'!Q49,"="&amp;$Q$2))+(COUNTIF('Round 2 - Hole by Hole'!R49,"="&amp;$R$2))+(COUNTIF('Round 2 - Hole by Hole'!S49,"="&amp;$S$2))+(COUNTIF('Round 2 - Hole by Hole'!T49,"="&amp;$T$2))</f>
        <v>12</v>
      </c>
      <c r="M52" s="87">
        <f>SUM(COUNTIF('Round 2 - Hole by Hole'!B49,"="&amp;$B$2+1))+(COUNTIF('Round 2 - Hole by Hole'!C49,"="&amp;$C$2+1))+(COUNTIF('Round 2 - Hole by Hole'!D49,"="&amp;$D$2+1))+(COUNTIF('Round 2 - Hole by Hole'!E49,"="&amp;$E$2+1))+(COUNTIF('Round 2 - Hole by Hole'!F49,"="&amp;$F$2+1))+(COUNTIF('Round 2 - Hole by Hole'!G49,"="&amp;$G$2+1))+(COUNTIF('Round 2 - Hole by Hole'!H49,"="&amp;$H$2+1))+(COUNTIF('Round 2 - Hole by Hole'!I49,"="&amp;$I$2+1))+(COUNTIF('Round 2 - Hole by Hole'!J49,"="&amp;$J$2+1))+(COUNTIF('Round 2 - Hole by Hole'!L49,"="&amp;$L$2+1))+(COUNTIF('Round 2 - Hole by Hole'!M49,"="&amp;$M$2+1))+(COUNTIF('Round 2 - Hole by Hole'!N49,"="&amp;$N$2+1))+(COUNTIF('Round 2 - Hole by Hole'!O49,"="&amp;$O$2+1))+(COUNTIF('Round 2 - Hole by Hole'!P49,"="&amp;$P$2+1))+(COUNTIF('Round 2 - Hole by Hole'!Q49,"="&amp;$Q$2+1))+(COUNTIF('Round 2 - Hole by Hole'!R49,"="&amp;$R$2+1))+(COUNTIF('Round 2 - Hole by Hole'!S49,"="&amp;$S$2+1))+(COUNTIF('Round 2 - Hole by Hole'!T49,"="&amp;$T$2+1))</f>
        <v>3</v>
      </c>
      <c r="N52" s="87">
        <f>SUM(COUNTIF('Round 2 - Hole by Hole'!B49,"="&amp;$B$2+2))+(COUNTIF('Round 2 - Hole by Hole'!C49,"="&amp;$C$2+2))+(COUNTIF('Round 2 - Hole by Hole'!D49,"="&amp;$D$2+2))+(COUNTIF('Round 2 - Hole by Hole'!E49,"="&amp;$E$2+2))+(COUNTIF('Round 2 - Hole by Hole'!F49,"="&amp;$F$2+2))+(COUNTIF('Round 2 - Hole by Hole'!G49,"="&amp;$G$2+2))+(COUNTIF('Round 2 - Hole by Hole'!H49,"="&amp;$H$2+2))+(COUNTIF('Round 2 - Hole by Hole'!I49,"="&amp;$I$2+2))+(COUNTIF('Round 2 - Hole by Hole'!J49,"="&amp;$J$2+2))+(COUNTIF('Round 2 - Hole by Hole'!L49,"="&amp;$L$2+2))+(COUNTIF('Round 2 - Hole by Hole'!M49,"="&amp;$M$2+2))+(COUNTIF('Round 2 - Hole by Hole'!N49,"="&amp;$N$2+2))+(COUNTIF('Round 2 - Hole by Hole'!O49,"="&amp;$O$2+2))+(COUNTIF('Round 2 - Hole by Hole'!P49,"="&amp;$P$2+2))+(COUNTIF('Round 2 - Hole by Hole'!Q49,"="&amp;$Q$2+2))+(COUNTIF('Round 2 - Hole by Hole'!R49,"="&amp;$R$2+2))+(COUNTIF('Round 2 - Hole by Hole'!S49,"="&amp;$S$2+2))+(COUNTIF('Round 2 - Hole by Hole'!T49,"="&amp;$T$2+2))</f>
        <v>2</v>
      </c>
      <c r="O52" s="87">
        <f>SUM(COUNTIF('Round 2 - Hole by Hole'!B49,"&gt;"&amp;$B$2+2.1))+(COUNTIF('Round 2 - Hole by Hole'!C49,"&gt;"&amp;$C$2+2.1))+(COUNTIF('Round 2 - Hole by Hole'!D49,"&gt;"&amp;$D$2+2.1))+(COUNTIF('Round 2 - Hole by Hole'!E49,"&gt;"&amp;$E$2+2.1))+(COUNTIF('Round 2 - Hole by Hole'!F49,"&gt;"&amp;$F$2+2.1))+(COUNTIF('Round 2 - Hole by Hole'!G49,"&gt;"&amp;$G$2+2.1))+(COUNTIF('Round 2 - Hole by Hole'!H49,"&gt;"&amp;$H$2+2.1))+(COUNTIF('Round 2 - Hole by Hole'!I49,"&gt;"&amp;$I$2+2.1))+(COUNTIF('Round 2 - Hole by Hole'!J49,"&gt;"&amp;$J$2+2.1))+(COUNTIF('Round 2 - Hole by Hole'!L49,"&gt;"&amp;$L$2+2.1))+(COUNTIF('Round 2 - Hole by Hole'!M49,"&gt;"&amp;$M$2+2.1))+(COUNTIF('Round 2 - Hole by Hole'!N49,"&gt;"&amp;$N$2+2.1))+(COUNTIF('Round 2 - Hole by Hole'!O49,"&gt;"&amp;$O$2+2.1))+(COUNTIF('Round 2 - Hole by Hole'!P49,"&gt;"&amp;$P$2+2.1))+(COUNTIF('Round 2 - Hole by Hole'!Q49,"&gt;"&amp;$Q$2+2.1))+(COUNTIF('Round 2 - Hole by Hole'!R49,"&gt;"&amp;$R$2+2.1))+(COUNTIF('Round 2 - Hole by Hole'!S49,"&gt;"&amp;$S$2+2.1))+(COUNTIF('Round 2 - Hole by Hole'!T49,"&gt;"&amp;$T$2+2.1))</f>
        <v>0</v>
      </c>
      <c r="Q52" s="86">
        <f>SUM(COUNTIF('Round 3 - Hole by Hole'!B49,"&lt;"&amp;$B$3-1.9))+(COUNTIF('Round 3 - Hole by Hole'!C49,"&lt;"&amp;$C$3-1.9))+(COUNTIF('Round 3 - Hole by Hole'!D49,"&lt;"&amp;$D$3-1.9))+(COUNTIF('Round 3 - Hole by Hole'!E49,"&lt;"&amp;$E$3-1.9))+(COUNTIF('Round 3 - Hole by Hole'!F49,"&lt;"&amp;$F$3-1.9))+(COUNTIF('Round 3 - Hole by Hole'!G49,"&lt;"&amp;$G$3-1.9))+(COUNTIF('Round 3 - Hole by Hole'!H49,"&lt;"&amp;$H$3-1.9))+(COUNTIF('Round 3 - Hole by Hole'!I49,"&lt;"&amp;$I$3-1.9))+(COUNTIF('Round 3 - Hole by Hole'!J49,"&lt;"&amp;$J$3-1.9))+(COUNTIF('Round 3 - Hole by Hole'!L49,"&lt;"&amp;$L$3-1.9))+(COUNTIF('Round 3 - Hole by Hole'!M49,"&lt;"&amp;$M$3-1.9))+(COUNTIF('Round 3 - Hole by Hole'!N49,"&lt;"&amp;$N$3-1.9))+(COUNTIF('Round 3 - Hole by Hole'!O49,"&lt;"&amp;$O$3-1.9))+(COUNTIF('Round 3 - Hole by Hole'!P49,"&lt;"&amp;$P$3-1.9))+(COUNTIF('Round 3 - Hole by Hole'!Q49,"&lt;"&amp;$Q$3-1.9))+(COUNTIF('Round 3 - Hole by Hole'!R49,"&lt;"&amp;$R$3-1.9))+(COUNTIF('Round 3 - Hole by Hole'!S49,"&lt;"&amp;$S$3-1.9))+(COUNTIF('Round 3 - Hole by Hole'!T49,"&lt;"&amp;$T$3-1.9))</f>
        <v>0</v>
      </c>
      <c r="R52" s="87">
        <f>SUM(COUNTIF('Round 3 - Hole by Hole'!B49,"="&amp;$B$3-1))+(COUNTIF('Round 3 - Hole by Hole'!C49,"="&amp;$C$3-1))+(COUNTIF('Round 3 - Hole by Hole'!D49,"="&amp;$D$3-1))+(COUNTIF('Round 3 - Hole by Hole'!E49,"="&amp;$E$3-1))+(COUNTIF('Round 3 - Hole by Hole'!F49,"="&amp;$F$3-1))+(COUNTIF('Round 3 - Hole by Hole'!G49,"="&amp;$G$3-1))+(COUNTIF('Round 3 - Hole by Hole'!H49,"="&amp;$H$3-1))+(COUNTIF('Round 3 - Hole by Hole'!I49,"="&amp;$I$3-1))+(COUNTIF('Round 3 - Hole by Hole'!J49,"="&amp;$J$3-1))+(COUNTIF('Round 3 - Hole by Hole'!L49,"="&amp;$L$3-1))+(COUNTIF('Round 3 - Hole by Hole'!M49,"="&amp;$M$3-1))+(COUNTIF('Round 3 - Hole by Hole'!N49,"="&amp;$N$3-1))+(COUNTIF('Round 3 - Hole by Hole'!O49,"="&amp;$O$3-1))+(COUNTIF('Round 3 - Hole by Hole'!P49,"="&amp;$P$3-1))+(COUNTIF('Round 3 - Hole by Hole'!Q49,"="&amp;$Q$3-1))+(COUNTIF('Round 3 - Hole by Hole'!R49,"="&amp;$R$3-1))+(COUNTIF('Round 3 - Hole by Hole'!S49,"="&amp;$S$3-1))+(COUNTIF('Round 3 - Hole by Hole'!T49,"="&amp;$T$3-1))</f>
        <v>2</v>
      </c>
      <c r="S52" s="87">
        <f>SUM(COUNTIF('Round 3 - Hole by Hole'!B49,"="&amp;$B$3))+(COUNTIF('Round 3 - Hole by Hole'!C49,"="&amp;$C$3))+(COUNTIF('Round 3 - Hole by Hole'!D49,"="&amp;$D$3))+(COUNTIF('Round 3 - Hole by Hole'!E49,"="&amp;$E$3))+(COUNTIF('Round 3 - Hole by Hole'!F49,"="&amp;$F$3))+(COUNTIF('Round 3 - Hole by Hole'!G49,"="&amp;$G$3))+(COUNTIF('Round 3 - Hole by Hole'!H49,"="&amp;$H$3))+(COUNTIF('Round 3 - Hole by Hole'!I49,"="&amp;$I$3))+(COUNTIF('Round 3 - Hole by Hole'!J49,"="&amp;$J$3))+(COUNTIF('Round 3 - Hole by Hole'!L49,"="&amp;$L$3))+(COUNTIF('Round 3 - Hole by Hole'!M49,"="&amp;$M$3))+(COUNTIF('Round 3 - Hole by Hole'!N49,"="&amp;$N$3))+(COUNTIF('Round 3 - Hole by Hole'!O49,"="&amp;$O$3))+(COUNTIF('Round 3 - Hole by Hole'!P49,"="&amp;$P$3))+(COUNTIF('Round 3 - Hole by Hole'!Q49,"="&amp;$Q$3))+(COUNTIF('Round 3 - Hole by Hole'!R49,"="&amp;$R$3))+(COUNTIF('Round 3 - Hole by Hole'!S49,"="&amp;$S$3))+(COUNTIF('Round 3 - Hole by Hole'!T49,"="&amp;$T$3))</f>
        <v>8</v>
      </c>
      <c r="T52" s="87">
        <f>SUM(COUNTIF('Round 3 - Hole by Hole'!B49,"="&amp;$B$3+1))+(COUNTIF('Round 3 - Hole by Hole'!C49,"="&amp;$C$3+1))+(COUNTIF('Round 3 - Hole by Hole'!D49,"="&amp;$D$3+1))+(COUNTIF('Round 3 - Hole by Hole'!E49,"="&amp;$E$3+1))+(COUNTIF('Round 3 - Hole by Hole'!F49,"="&amp;$F$3+1))+(COUNTIF('Round 3 - Hole by Hole'!G49,"="&amp;$G$3+1))+(COUNTIF('Round 3 - Hole by Hole'!H49,"="&amp;$H$3+1))+(COUNTIF('Round 3 - Hole by Hole'!I49,"="&amp;$I$3+1))+(COUNTIF('Round 3 - Hole by Hole'!J49,"="&amp;$J$3+1))+(COUNTIF('Round 3 - Hole by Hole'!L49,"="&amp;$L$3+1))+(COUNTIF('Round 3 - Hole by Hole'!M49,"="&amp;$M$3+1))+(COUNTIF('Round 3 - Hole by Hole'!N49,"="&amp;$N$3+1))+(COUNTIF('Round 3 - Hole by Hole'!O49,"="&amp;$O$3+1))+(COUNTIF('Round 3 - Hole by Hole'!P49,"="&amp;$P$3+1))+(COUNTIF('Round 3 - Hole by Hole'!Q49,"="&amp;$Q$3+1))+(COUNTIF('Round 3 - Hole by Hole'!R49,"="&amp;$R$3+1))+(COUNTIF('Round 3 - Hole by Hole'!S49,"="&amp;$S$3+1))+(COUNTIF('Round 3 - Hole by Hole'!T49,"="&amp;$T$3+1))</f>
        <v>6</v>
      </c>
      <c r="U52" s="87">
        <f>SUM(COUNTIF('Round 3 - Hole by Hole'!B49,"="&amp;$B$3+2))+(COUNTIF('Round 3 - Hole by Hole'!C49,"="&amp;$C$3+2))+(COUNTIF('Round 3 - Hole by Hole'!D49,"="&amp;$D$3+2))+(COUNTIF('Round 3 - Hole by Hole'!E49,"="&amp;$E$3+2))+(COUNTIF('Round 3 - Hole by Hole'!F49,"="&amp;$F$3+2))+(COUNTIF('Round 3 - Hole by Hole'!G49,"="&amp;$G$3+2))+(COUNTIF('Round 3 - Hole by Hole'!H49,"="&amp;$H$3+2))+(COUNTIF('Round 3 - Hole by Hole'!I49,"="&amp;$I$3+2))+(COUNTIF('Round 3 - Hole by Hole'!J49,"="&amp;$J$3+2))+(COUNTIF('Round 3 - Hole by Hole'!L49,"="&amp;$L$3+2))+(COUNTIF('Round 3 - Hole by Hole'!M49,"="&amp;$M$3+2))+(COUNTIF('Round 3 - Hole by Hole'!N49,"="&amp;$N$3+2))+(COUNTIF('Round 3 - Hole by Hole'!O49,"="&amp;$O$3+2))+(COUNTIF('Round 3 - Hole by Hole'!P49,"="&amp;$P$3+2))+(COUNTIF('Round 3 - Hole by Hole'!Q49,"="&amp;$Q$3+2))+(COUNTIF('Round 3 - Hole by Hole'!R49,"="&amp;$R$3+2))+(COUNTIF('Round 3 - Hole by Hole'!S49,"="&amp;$S$3+2))+(COUNTIF('Round 3 - Hole by Hole'!T49,"="&amp;$T$3+2))</f>
        <v>1</v>
      </c>
      <c r="V52" s="87">
        <f>SUM(COUNTIF('Round 3 - Hole by Hole'!B49,"&gt;"&amp;$B$3+2.1))+(COUNTIF('Round 3 - Hole by Hole'!C49,"&gt;"&amp;$C$3+2.1))+(COUNTIF('Round 3 - Hole by Hole'!D49,"&gt;"&amp;$D$3+2.1))+(COUNTIF('Round 3 - Hole by Hole'!E49,"&gt;"&amp;$E$3+2.1))+(COUNTIF('Round 3 - Hole by Hole'!F49,"&gt;"&amp;$F$3+2.1))+(COUNTIF('Round 3 - Hole by Hole'!G49,"&gt;"&amp;$G$3+2.1))+(COUNTIF('Round 3 - Hole by Hole'!H49,"&gt;"&amp;$H$3+2.1))+(COUNTIF('Round 3 - Hole by Hole'!I49,"&gt;"&amp;$I$3+2.1))+(COUNTIF('Round 3 - Hole by Hole'!J49,"&gt;"&amp;$J$3+2.1))+(COUNTIF('Round 3 - Hole by Hole'!L49,"&gt;"&amp;$L$3+2.1))+(COUNTIF('Round 3 - Hole by Hole'!M49,"&gt;"&amp;$M$3+2.1))+(COUNTIF('Round 3 - Hole by Hole'!N49,"&gt;"&amp;$N$3+2.1))+(COUNTIF('Round 3 - Hole by Hole'!O49,"&gt;"&amp;$O$3+2.1))+(COUNTIF('Round 3 - Hole by Hole'!P49,"&gt;"&amp;$P$3+2.1))+(COUNTIF('Round 3 - Hole by Hole'!Q49,"&gt;"&amp;$Q$3+2.1))+(COUNTIF('Round 3 - Hole by Hole'!R49,"&gt;"&amp;$R$3+2.1))+(COUNTIF('Round 3 - Hole by Hole'!S49,"&gt;"&amp;$S$3+2.1))+(COUNTIF('Round 3 - Hole by Hole'!T49,"&gt;"&amp;$T$3+2.1))</f>
        <v>1</v>
      </c>
      <c r="X52" s="86">
        <f t="shared" si="73"/>
        <v>0</v>
      </c>
      <c r="Y52" s="86">
        <f t="shared" si="69"/>
        <v>3</v>
      </c>
      <c r="Z52" s="86">
        <f t="shared" si="70"/>
        <v>33</v>
      </c>
      <c r="AA52" s="86">
        <f t="shared" si="71"/>
        <v>12</v>
      </c>
      <c r="AB52" s="86">
        <f t="shared" si="72"/>
        <v>4</v>
      </c>
      <c r="AC52" s="86">
        <f t="shared" si="74"/>
        <v>2</v>
      </c>
    </row>
    <row r="53" spans="1:29">
      <c r="A53" s="60" t="str">
        <f>'Players by Team'!A21</f>
        <v>MIYOKO TAN</v>
      </c>
      <c r="B53" s="90"/>
      <c r="C53" s="110">
        <f>SUM(COUNTIF('Round 1 - Hole by Hole'!B50,"&lt;"&amp;$B$2-1.9))+(COUNTIF('Round 1 - Hole by Hole'!C50,"&lt;"&amp;$C$2-1.9))+(COUNTIF('Round 1 - Hole by Hole'!D50,"&lt;"&amp;$D$2-1.9))+(COUNTIF('Round 1 - Hole by Hole'!E50,"&lt;"&amp;$E$2-1.9))+(COUNTIF('Round 1 - Hole by Hole'!F50,"&lt;"&amp;$F$2-1.9))+(COUNTIF('Round 1 - Hole by Hole'!G50,"&lt;"&amp;$G$2-1.9))+(COUNTIF('Round 1 - Hole by Hole'!H50,"&lt;"&amp;$H$2-1.9))+(COUNTIF('Round 1 - Hole by Hole'!I50,"&lt;"&amp;$I$2-1.9))+(COUNTIF('Round 1 - Hole by Hole'!J50,"&lt;"&amp;$J$2-1.9))+(COUNTIF('Round 1 - Hole by Hole'!L50,"&lt;"&amp;$L$2-1.9))+(COUNTIF('Round 1 - Hole by Hole'!M50,"&lt;"&amp;$M$2-1.9))+(COUNTIF('Round 1 - Hole by Hole'!N50,"&lt;"&amp;$N$2-1.9))+(COUNTIF('Round 1 - Hole by Hole'!O50,"&lt;"&amp;$O$2-1.9))+(COUNTIF('Round 1 - Hole by Hole'!P50,"&lt;"&amp;$P$2-1.9))+(COUNTIF('Round 1 - Hole by Hole'!Q50,"&lt;"&amp;$Q$2-1.9))+(COUNTIF('Round 1 - Hole by Hole'!R50,"&lt;"&amp;$R$2-1.9))+(COUNTIF('Round 1 - Hole by Hole'!S50,"&lt;"&amp;$S$2-1.9))+(COUNTIF('Round 1 - Hole by Hole'!T50,"&lt;"&amp;$T$2-1.9))</f>
        <v>0</v>
      </c>
      <c r="D53" s="110">
        <f>SUM(COUNTIF('Round 1 - Hole by Hole'!B50,"="&amp;$B$2-1))+(COUNTIF('Round 1 - Hole by Hole'!C50,"="&amp;$C$2-1))+(COUNTIF('Round 1 - Hole by Hole'!D50,"="&amp;$D$2-1))+(COUNTIF('Round 1 - Hole by Hole'!E50,"="&amp;$E$2-1))+(COUNTIF('Round 1 - Hole by Hole'!F50,"="&amp;$F$2-1))+(COUNTIF('Round 1 - Hole by Hole'!G50,"="&amp;$G$2-1))+(COUNTIF('Round 1 - Hole by Hole'!H50,"="&amp;$H$2-1))+(COUNTIF('Round 1 - Hole by Hole'!I50,"="&amp;$I$2-1))+(COUNTIF('Round 1 - Hole by Hole'!J50,"="&amp;$J$2-1))+(COUNTIF('Round 1 - Hole by Hole'!L50,"="&amp;$L$2-1))+(COUNTIF('Round 1 - Hole by Hole'!M50,"="&amp;$M$2-1))+(COUNTIF('Round 1 - Hole by Hole'!N50,"="&amp;$N$2-1))+(COUNTIF('Round 1 - Hole by Hole'!O50,"="&amp;$O$2-1))+(COUNTIF('Round 1 - Hole by Hole'!P50,"="&amp;$P$2-1))+(COUNTIF('Round 1 - Hole by Hole'!Q50,"="&amp;$Q$2-1))+(COUNTIF('Round 1 - Hole by Hole'!R50,"="&amp;$R$2-1))+(COUNTIF('Round 1 - Hole by Hole'!S50,"="&amp;$S$2-1))+(COUNTIF('Round 1 - Hole by Hole'!T50,"="&amp;$T$2-1))</f>
        <v>5</v>
      </c>
      <c r="E53" s="110">
        <f>SUM(COUNTIF('Round 1 - Hole by Hole'!B50,"="&amp;$B$2))+(COUNTIF('Round 1 - Hole by Hole'!C50,"="&amp;$C$2))+(COUNTIF('Round 1 - Hole by Hole'!D50,"="&amp;$D$2))+(COUNTIF('Round 1 - Hole by Hole'!E50,"="&amp;$E$2))+(COUNTIF('Round 1 - Hole by Hole'!F50,"="&amp;$F$2))+(COUNTIF('Round 1 - Hole by Hole'!G50,"="&amp;$G$2))+(COUNTIF('Round 1 - Hole by Hole'!H50,"="&amp;$H$2))+(COUNTIF('Round 1 - Hole by Hole'!I50,"="&amp;$I$2))+(COUNTIF('Round 1 - Hole by Hole'!J50,"="&amp;$J$2))+(COUNTIF('Round 1 - Hole by Hole'!L50,"="&amp;$L$2))+(COUNTIF('Round 1 - Hole by Hole'!M50,"="&amp;$M$2))+(COUNTIF('Round 1 - Hole by Hole'!N50,"="&amp;$N$2))+(COUNTIF('Round 1 - Hole by Hole'!O50,"="&amp;$O$2))+(COUNTIF('Round 1 - Hole by Hole'!P50,"="&amp;$P$2))+(COUNTIF('Round 1 - Hole by Hole'!Q50,"="&amp;$Q$2))+(COUNTIF('Round 1 - Hole by Hole'!R50,"="&amp;$R$2))+(COUNTIF('Round 1 - Hole by Hole'!S50,"="&amp;$S$2))+(COUNTIF('Round 1 - Hole by Hole'!T50,"="&amp;$T$2))</f>
        <v>7</v>
      </c>
      <c r="F53" s="110">
        <f>SUM(COUNTIF('Round 1 - Hole by Hole'!B50,"="&amp;$B$2+1))+(COUNTIF('Round 1 - Hole by Hole'!C50,"="&amp;$C$2+1))+(COUNTIF('Round 1 - Hole by Hole'!D50,"="&amp;$D$2+1))+(COUNTIF('Round 1 - Hole by Hole'!E50,"="&amp;$E$2+1))+(COUNTIF('Round 1 - Hole by Hole'!F50,"="&amp;$F$2+1))+(COUNTIF('Round 1 - Hole by Hole'!G50,"="&amp;$G$2+1))+(COUNTIF('Round 1 - Hole by Hole'!H50,"="&amp;$H$2+1))+(COUNTIF('Round 1 - Hole by Hole'!I50,"="&amp;$I$2+1))+(COUNTIF('Round 1 - Hole by Hole'!J50,"="&amp;$J$2+1))+(COUNTIF('Round 1 - Hole by Hole'!L50,"="&amp;$L$2+1))+(COUNTIF('Round 1 - Hole by Hole'!M50,"="&amp;$M$2+1))+(COUNTIF('Round 1 - Hole by Hole'!N50,"="&amp;$N$2+1))+(COUNTIF('Round 1 - Hole by Hole'!O50,"="&amp;$O$2+1))+(COUNTIF('Round 1 - Hole by Hole'!P50,"="&amp;$P$2+1))+(COUNTIF('Round 1 - Hole by Hole'!Q50,"="&amp;$Q$2+1))+(COUNTIF('Round 1 - Hole by Hole'!R50,"="&amp;$R$2+1))+(COUNTIF('Round 1 - Hole by Hole'!S50,"="&amp;$S$2+1))+(COUNTIF('Round 1 - Hole by Hole'!T50,"="&amp;$T$2+1))</f>
        <v>6</v>
      </c>
      <c r="G53" s="110">
        <f>SUM(COUNTIF('Round 1 - Hole by Hole'!B50,"="&amp;$B$2+2))+(COUNTIF('Round 1 - Hole by Hole'!C50,"="&amp;$C$2+2))+(COUNTIF('Round 1 - Hole by Hole'!D50,"="&amp;$D$2+2))+(COUNTIF('Round 1 - Hole by Hole'!E50,"="&amp;$E$2+2))+(COUNTIF('Round 1 - Hole by Hole'!F50,"="&amp;$F$2+2))+(COUNTIF('Round 1 - Hole by Hole'!G50,"="&amp;$G$2+2))+(COUNTIF('Round 1 - Hole by Hole'!H50,"="&amp;$H$2+2))+(COUNTIF('Round 1 - Hole by Hole'!I50,"="&amp;$I$2+2))+(COUNTIF('Round 1 - Hole by Hole'!J50,"="&amp;$J$2+2))+(COUNTIF('Round 1 - Hole by Hole'!L50,"="&amp;$L$2+2))+(COUNTIF('Round 1 - Hole by Hole'!M50,"="&amp;$M$2+2))+(COUNTIF('Round 1 - Hole by Hole'!N50,"="&amp;$N$2+2))+(COUNTIF('Round 1 - Hole by Hole'!O50,"="&amp;$O$2+2))+(COUNTIF('Round 1 - Hole by Hole'!P50,"="&amp;$P$2+2))+(COUNTIF('Round 1 - Hole by Hole'!Q50,"="&amp;$Q$2+2))+(COUNTIF('Round 1 - Hole by Hole'!R50,"="&amp;$R$2+2))+(COUNTIF('Round 1 - Hole by Hole'!S50,"="&amp;$S$2+2))+(COUNTIF('Round 1 - Hole by Hole'!T50,"="&amp;$T$2+2))</f>
        <v>0</v>
      </c>
      <c r="H53" s="110">
        <f>SUM(COUNTIF('Round 1 - Hole by Hole'!B50,"&gt;"&amp;$B$2+2.1))+(COUNTIF('Round 1 - Hole by Hole'!C50,"&gt;"&amp;$C$2+2.1))+(COUNTIF('Round 1 - Hole by Hole'!D50,"&gt;"&amp;$D$2+2.1))+(COUNTIF('Round 1 - Hole by Hole'!E50,"&gt;"&amp;$E$2+2.1))+(COUNTIF('Round 1 - Hole by Hole'!F50,"&gt;"&amp;$F$2+2.1))+(COUNTIF('Round 1 - Hole by Hole'!G50,"&gt;"&amp;$G$2+2.1))+(COUNTIF('Round 1 - Hole by Hole'!H50,"&gt;"&amp;$H$2+2.1))+(COUNTIF('Round 1 - Hole by Hole'!I50,"&gt;"&amp;$I$2+2.1))+(COUNTIF('Round 1 - Hole by Hole'!J50,"&gt;"&amp;$J$2+2.1))+(COUNTIF('Round 1 - Hole by Hole'!L50,"&gt;"&amp;$L$2+2.1))+(COUNTIF('Round 1 - Hole by Hole'!M50,"&gt;"&amp;$M$2+2.1))+(COUNTIF('Round 1 - Hole by Hole'!N50,"&gt;"&amp;$N$2+2.1))+(COUNTIF('Round 1 - Hole by Hole'!O50,"&gt;"&amp;$O$2+2.1))+(COUNTIF('Round 1 - Hole by Hole'!P50,"&gt;"&amp;$P$2+2.1))+(COUNTIF('Round 1 - Hole by Hole'!Q50,"&gt;"&amp;$Q$2+2.1))+(COUNTIF('Round 1 - Hole by Hole'!R50,"&gt;"&amp;$R$2+2.1))+(COUNTIF('Round 1 - Hole by Hole'!S50,"&gt;"&amp;$S$2+2.1))+(COUNTIF('Round 1 - Hole by Hole'!T50,"&gt;"&amp;$T$2+2.1))</f>
        <v>0</v>
      </c>
      <c r="J53" s="110">
        <f>SUM(COUNTIF('Round 2 - Hole by Hole'!B50,"&lt;"&amp;$B$2-1.9))+(COUNTIF('Round 2 - Hole by Hole'!C50,"&lt;"&amp;$C$2-1.9))+(COUNTIF('Round 2 - Hole by Hole'!D50,"&lt;"&amp;$D$2-1.9))+(COUNTIF('Round 2 - Hole by Hole'!E50,"&lt;"&amp;$E$2-1.9))+(COUNTIF('Round 2 - Hole by Hole'!F50,"&lt;"&amp;$F$2-1.9))+(COUNTIF('Round 2 - Hole by Hole'!G50,"&lt;"&amp;$G$2-1.9))+(COUNTIF('Round 2 - Hole by Hole'!H50,"&lt;"&amp;$H$2-1.9))+(COUNTIF('Round 2 - Hole by Hole'!I50,"&lt;"&amp;$I$2-1.9))+(COUNTIF('Round 2 - Hole by Hole'!J50,"&lt;"&amp;$J$2-1.9))+(COUNTIF('Round 2 - Hole by Hole'!L50,"&lt;"&amp;$L$2-1.9))+(COUNTIF('Round 2 - Hole by Hole'!M50,"&lt;"&amp;$M$2-1.9))+(COUNTIF('Round 2 - Hole by Hole'!N50,"&lt;"&amp;$N$2-1.9))+(COUNTIF('Round 2 - Hole by Hole'!O50,"&lt;"&amp;$O$2-1.9))+(COUNTIF('Round 2 - Hole by Hole'!P50,"&lt;"&amp;$P$2-1.9))+(COUNTIF('Round 2 - Hole by Hole'!Q50,"&lt;"&amp;$Q$2-1.9))+(COUNTIF('Round 2 - Hole by Hole'!R50,"&lt;"&amp;$R$2-1.9))+(COUNTIF('Round 2 - Hole by Hole'!S50,"&lt;"&amp;$S$2-1.9))+(COUNTIF('Round 2 - Hole by Hole'!T50,"&lt;"&amp;$T$2-1.9))</f>
        <v>0</v>
      </c>
      <c r="K53" s="110">
        <f>SUM(COUNTIF('Round 2 - Hole by Hole'!B50,"="&amp;$B$2-1))+(COUNTIF('Round 2 - Hole by Hole'!C50,"="&amp;$C$2-1))+(COUNTIF('Round 2 - Hole by Hole'!D50,"="&amp;$D$2-1))+(COUNTIF('Round 2 - Hole by Hole'!E50,"="&amp;$E$2-1))+(COUNTIF('Round 2 - Hole by Hole'!F50,"="&amp;$F$2-1))+(COUNTIF('Round 2 - Hole by Hole'!G50,"="&amp;$G$2-1))+(COUNTIF('Round 2 - Hole by Hole'!H50,"="&amp;$H$2-1))+(COUNTIF('Round 2 - Hole by Hole'!I50,"="&amp;$I$2-1))+(COUNTIF('Round 2 - Hole by Hole'!J50,"="&amp;$J$2-1))+(COUNTIF('Round 2 - Hole by Hole'!L50,"="&amp;$L$2-1))+(COUNTIF('Round 2 - Hole by Hole'!M50,"="&amp;$M$2-1))+(COUNTIF('Round 2 - Hole by Hole'!N50,"="&amp;$N$2-1))+(COUNTIF('Round 2 - Hole by Hole'!O50,"="&amp;$O$2-1))+(COUNTIF('Round 2 - Hole by Hole'!P50,"="&amp;$P$2-1))+(COUNTIF('Round 2 - Hole by Hole'!Q50,"="&amp;$Q$2-1))+(COUNTIF('Round 2 - Hole by Hole'!R50,"="&amp;$R$2-1))+(COUNTIF('Round 2 - Hole by Hole'!S50,"="&amp;$S$2-1))+(COUNTIF('Round 2 - Hole by Hole'!T50,"="&amp;$T$2-1))</f>
        <v>3</v>
      </c>
      <c r="L53" s="110">
        <f>SUM(COUNTIF('Round 2 - Hole by Hole'!B50,"="&amp;$B$2))+(COUNTIF('Round 2 - Hole by Hole'!C50,"="&amp;$C$2))+(COUNTIF('Round 2 - Hole by Hole'!D50,"="&amp;$D$2))+(COUNTIF('Round 2 - Hole by Hole'!E50,"="&amp;$E$2))+(COUNTIF('Round 2 - Hole by Hole'!F50,"="&amp;$F$2))+(COUNTIF('Round 2 - Hole by Hole'!G50,"="&amp;$G$2))+(COUNTIF('Round 2 - Hole by Hole'!H50,"="&amp;$H$2))+(COUNTIF('Round 2 - Hole by Hole'!I50,"="&amp;$I$2))+(COUNTIF('Round 2 - Hole by Hole'!J50,"="&amp;$J$2))+(COUNTIF('Round 2 - Hole by Hole'!L50,"="&amp;$L$2))+(COUNTIF('Round 2 - Hole by Hole'!M50,"="&amp;$M$2))+(COUNTIF('Round 2 - Hole by Hole'!N50,"="&amp;$N$2))+(COUNTIF('Round 2 - Hole by Hole'!O50,"="&amp;$O$2))+(COUNTIF('Round 2 - Hole by Hole'!P50,"="&amp;$P$2))+(COUNTIF('Round 2 - Hole by Hole'!Q50,"="&amp;$Q$2))+(COUNTIF('Round 2 - Hole by Hole'!R50,"="&amp;$R$2))+(COUNTIF('Round 2 - Hole by Hole'!S50,"="&amp;$S$2))+(COUNTIF('Round 2 - Hole by Hole'!T50,"="&amp;$T$2))</f>
        <v>9</v>
      </c>
      <c r="M53" s="110">
        <f>SUM(COUNTIF('Round 2 - Hole by Hole'!B50,"="&amp;$B$2+1))+(COUNTIF('Round 2 - Hole by Hole'!C50,"="&amp;$C$2+1))+(COUNTIF('Round 2 - Hole by Hole'!D50,"="&amp;$D$2+1))+(COUNTIF('Round 2 - Hole by Hole'!E50,"="&amp;$E$2+1))+(COUNTIF('Round 2 - Hole by Hole'!F50,"="&amp;$F$2+1))+(COUNTIF('Round 2 - Hole by Hole'!G50,"="&amp;$G$2+1))+(COUNTIF('Round 2 - Hole by Hole'!H50,"="&amp;$H$2+1))+(COUNTIF('Round 2 - Hole by Hole'!I50,"="&amp;$I$2+1))+(COUNTIF('Round 2 - Hole by Hole'!J50,"="&amp;$J$2+1))+(COUNTIF('Round 2 - Hole by Hole'!L50,"="&amp;$L$2+1))+(COUNTIF('Round 2 - Hole by Hole'!M50,"="&amp;$M$2+1))+(COUNTIF('Round 2 - Hole by Hole'!N50,"="&amp;$N$2+1))+(COUNTIF('Round 2 - Hole by Hole'!O50,"="&amp;$O$2+1))+(COUNTIF('Round 2 - Hole by Hole'!P50,"="&amp;$P$2+1))+(COUNTIF('Round 2 - Hole by Hole'!Q50,"="&amp;$Q$2+1))+(COUNTIF('Round 2 - Hole by Hole'!R50,"="&amp;$R$2+1))+(COUNTIF('Round 2 - Hole by Hole'!S50,"="&amp;$S$2+1))+(COUNTIF('Round 2 - Hole by Hole'!T50,"="&amp;$T$2+1))</f>
        <v>6</v>
      </c>
      <c r="N53" s="110">
        <f>SUM(COUNTIF('Round 2 - Hole by Hole'!B50,"="&amp;$B$2+2))+(COUNTIF('Round 2 - Hole by Hole'!C50,"="&amp;$C$2+2))+(COUNTIF('Round 2 - Hole by Hole'!D50,"="&amp;$D$2+2))+(COUNTIF('Round 2 - Hole by Hole'!E50,"="&amp;$E$2+2))+(COUNTIF('Round 2 - Hole by Hole'!F50,"="&amp;$F$2+2))+(COUNTIF('Round 2 - Hole by Hole'!G50,"="&amp;$G$2+2))+(COUNTIF('Round 2 - Hole by Hole'!H50,"="&amp;$H$2+2))+(COUNTIF('Round 2 - Hole by Hole'!I50,"="&amp;$I$2+2))+(COUNTIF('Round 2 - Hole by Hole'!J50,"="&amp;$J$2+2))+(COUNTIF('Round 2 - Hole by Hole'!L50,"="&amp;$L$2+2))+(COUNTIF('Round 2 - Hole by Hole'!M50,"="&amp;$M$2+2))+(COUNTIF('Round 2 - Hole by Hole'!N50,"="&amp;$N$2+2))+(COUNTIF('Round 2 - Hole by Hole'!O50,"="&amp;$O$2+2))+(COUNTIF('Round 2 - Hole by Hole'!P50,"="&amp;$P$2+2))+(COUNTIF('Round 2 - Hole by Hole'!Q50,"="&amp;$Q$2+2))+(COUNTIF('Round 2 - Hole by Hole'!R50,"="&amp;$R$2+2))+(COUNTIF('Round 2 - Hole by Hole'!S50,"="&amp;$S$2+2))+(COUNTIF('Round 2 - Hole by Hole'!T50,"="&amp;$T$2+2))</f>
        <v>0</v>
      </c>
      <c r="O53" s="110">
        <f>SUM(COUNTIF('Round 2 - Hole by Hole'!B50,"&gt;"&amp;$B$2+2.1))+(COUNTIF('Round 2 - Hole by Hole'!C50,"&gt;"&amp;$C$2+2.1))+(COUNTIF('Round 2 - Hole by Hole'!D50,"&gt;"&amp;$D$2+2.1))+(COUNTIF('Round 2 - Hole by Hole'!E50,"&gt;"&amp;$E$2+2.1))+(COUNTIF('Round 2 - Hole by Hole'!F50,"&gt;"&amp;$F$2+2.1))+(COUNTIF('Round 2 - Hole by Hole'!G50,"&gt;"&amp;$G$2+2.1))+(COUNTIF('Round 2 - Hole by Hole'!H50,"&gt;"&amp;$H$2+2.1))+(COUNTIF('Round 2 - Hole by Hole'!I50,"&gt;"&amp;$I$2+2.1))+(COUNTIF('Round 2 - Hole by Hole'!J50,"&gt;"&amp;$J$2+2.1))+(COUNTIF('Round 2 - Hole by Hole'!L50,"&gt;"&amp;$L$2+2.1))+(COUNTIF('Round 2 - Hole by Hole'!M50,"&gt;"&amp;$M$2+2.1))+(COUNTIF('Round 2 - Hole by Hole'!N50,"&gt;"&amp;$N$2+2.1))+(COUNTIF('Round 2 - Hole by Hole'!O50,"&gt;"&amp;$O$2+2.1))+(COUNTIF('Round 2 - Hole by Hole'!P50,"&gt;"&amp;$P$2+2.1))+(COUNTIF('Round 2 - Hole by Hole'!Q50,"&gt;"&amp;$Q$2+2.1))+(COUNTIF('Round 2 - Hole by Hole'!R50,"&gt;"&amp;$R$2+2.1))+(COUNTIF('Round 2 - Hole by Hole'!S50,"&gt;"&amp;$S$2+2.1))+(COUNTIF('Round 2 - Hole by Hole'!T50,"&gt;"&amp;$T$2+2.1))</f>
        <v>0</v>
      </c>
      <c r="Q53" s="110">
        <f>SUM(COUNTIF('Round 3 - Hole by Hole'!B50,"&lt;"&amp;$B$3-1.9))+(COUNTIF('Round 3 - Hole by Hole'!C50,"&lt;"&amp;$C$3-1.9))+(COUNTIF('Round 3 - Hole by Hole'!D50,"&lt;"&amp;$D$3-1.9))+(COUNTIF('Round 3 - Hole by Hole'!E50,"&lt;"&amp;$E$3-1.9))+(COUNTIF('Round 3 - Hole by Hole'!F50,"&lt;"&amp;$F$3-1.9))+(COUNTIF('Round 3 - Hole by Hole'!G50,"&lt;"&amp;$G$3-1.9))+(COUNTIF('Round 3 - Hole by Hole'!H50,"&lt;"&amp;$H$3-1.9))+(COUNTIF('Round 3 - Hole by Hole'!I50,"&lt;"&amp;$I$3-1.9))+(COUNTIF('Round 3 - Hole by Hole'!J50,"&lt;"&amp;$J$3-1.9))+(COUNTIF('Round 3 - Hole by Hole'!L50,"&lt;"&amp;$L$3-1.9))+(COUNTIF('Round 3 - Hole by Hole'!M50,"&lt;"&amp;$M$3-1.9))+(COUNTIF('Round 3 - Hole by Hole'!N50,"&lt;"&amp;$N$3-1.9))+(COUNTIF('Round 3 - Hole by Hole'!O50,"&lt;"&amp;$O$3-1.9))+(COUNTIF('Round 3 - Hole by Hole'!P50,"&lt;"&amp;$P$3-1.9))+(COUNTIF('Round 3 - Hole by Hole'!Q50,"&lt;"&amp;$Q$3-1.9))+(COUNTIF('Round 3 - Hole by Hole'!R50,"&lt;"&amp;$R$3-1.9))+(COUNTIF('Round 3 - Hole by Hole'!S50,"&lt;"&amp;$S$3-1.9))+(COUNTIF('Round 3 - Hole by Hole'!T50,"&lt;"&amp;$T$3-1.9))</f>
        <v>0</v>
      </c>
      <c r="R53" s="110">
        <f>SUM(COUNTIF('Round 3 - Hole by Hole'!B50,"="&amp;$B$3-1))+(COUNTIF('Round 3 - Hole by Hole'!C50,"="&amp;$C$3-1))+(COUNTIF('Round 3 - Hole by Hole'!D50,"="&amp;$D$3-1))+(COUNTIF('Round 3 - Hole by Hole'!E50,"="&amp;$E$3-1))+(COUNTIF('Round 3 - Hole by Hole'!F50,"="&amp;$F$3-1))+(COUNTIF('Round 3 - Hole by Hole'!G50,"="&amp;$G$3-1))+(COUNTIF('Round 3 - Hole by Hole'!H50,"="&amp;$H$3-1))+(COUNTIF('Round 3 - Hole by Hole'!I50,"="&amp;$I$3-1))+(COUNTIF('Round 3 - Hole by Hole'!J50,"="&amp;$J$3-1))+(COUNTIF('Round 3 - Hole by Hole'!L50,"="&amp;$L$3-1))+(COUNTIF('Round 3 - Hole by Hole'!M50,"="&amp;$M$3-1))+(COUNTIF('Round 3 - Hole by Hole'!N50,"="&amp;$N$3-1))+(COUNTIF('Round 3 - Hole by Hole'!O50,"="&amp;$O$3-1))+(COUNTIF('Round 3 - Hole by Hole'!P50,"="&amp;$P$3-1))+(COUNTIF('Round 3 - Hole by Hole'!Q50,"="&amp;$Q$3-1))+(COUNTIF('Round 3 - Hole by Hole'!R50,"="&amp;$R$3-1))+(COUNTIF('Round 3 - Hole by Hole'!S50,"="&amp;$S$3-1))+(COUNTIF('Round 3 - Hole by Hole'!T50,"="&amp;$T$3-1))</f>
        <v>1</v>
      </c>
      <c r="S53" s="110">
        <f>SUM(COUNTIF('Round 3 - Hole by Hole'!B50,"="&amp;$B$3))+(COUNTIF('Round 3 - Hole by Hole'!C50,"="&amp;$C$3))+(COUNTIF('Round 3 - Hole by Hole'!D50,"="&amp;$D$3))+(COUNTIF('Round 3 - Hole by Hole'!E50,"="&amp;$E$3))+(COUNTIF('Round 3 - Hole by Hole'!F50,"="&amp;$F$3))+(COUNTIF('Round 3 - Hole by Hole'!G50,"="&amp;$G$3))+(COUNTIF('Round 3 - Hole by Hole'!H50,"="&amp;$H$3))+(COUNTIF('Round 3 - Hole by Hole'!I50,"="&amp;$I$3))+(COUNTIF('Round 3 - Hole by Hole'!J50,"="&amp;$J$3))+(COUNTIF('Round 3 - Hole by Hole'!L50,"="&amp;$L$3))+(COUNTIF('Round 3 - Hole by Hole'!M50,"="&amp;$M$3))+(COUNTIF('Round 3 - Hole by Hole'!N50,"="&amp;$N$3))+(COUNTIF('Round 3 - Hole by Hole'!O50,"="&amp;$O$3))+(COUNTIF('Round 3 - Hole by Hole'!P50,"="&amp;$P$3))+(COUNTIF('Round 3 - Hole by Hole'!Q50,"="&amp;$Q$3))+(COUNTIF('Round 3 - Hole by Hole'!R50,"="&amp;$R$3))+(COUNTIF('Round 3 - Hole by Hole'!S50,"="&amp;$S$3))+(COUNTIF('Round 3 - Hole by Hole'!T50,"="&amp;$T$3))</f>
        <v>14</v>
      </c>
      <c r="T53" s="110">
        <f>SUM(COUNTIF('Round 3 - Hole by Hole'!B50,"="&amp;$B$3+1))+(COUNTIF('Round 3 - Hole by Hole'!C50,"="&amp;$C$3+1))+(COUNTIF('Round 3 - Hole by Hole'!D50,"="&amp;$D$3+1))+(COUNTIF('Round 3 - Hole by Hole'!E50,"="&amp;$E$3+1))+(COUNTIF('Round 3 - Hole by Hole'!F50,"="&amp;$F$3+1))+(COUNTIF('Round 3 - Hole by Hole'!G50,"="&amp;$G$3+1))+(COUNTIF('Round 3 - Hole by Hole'!H50,"="&amp;$H$3+1))+(COUNTIF('Round 3 - Hole by Hole'!I50,"="&amp;$I$3+1))+(COUNTIF('Round 3 - Hole by Hole'!J50,"="&amp;$J$3+1))+(COUNTIF('Round 3 - Hole by Hole'!L50,"="&amp;$L$3+1))+(COUNTIF('Round 3 - Hole by Hole'!M50,"="&amp;$M$3+1))+(COUNTIF('Round 3 - Hole by Hole'!N50,"="&amp;$N$3+1))+(COUNTIF('Round 3 - Hole by Hole'!O50,"="&amp;$O$3+1))+(COUNTIF('Round 3 - Hole by Hole'!P50,"="&amp;$P$3+1))+(COUNTIF('Round 3 - Hole by Hole'!Q50,"="&amp;$Q$3+1))+(COUNTIF('Round 3 - Hole by Hole'!R50,"="&amp;$R$3+1))+(COUNTIF('Round 3 - Hole by Hole'!S50,"="&amp;$S$3+1))+(COUNTIF('Round 3 - Hole by Hole'!T50,"="&amp;$T$3+1))</f>
        <v>2</v>
      </c>
      <c r="U53" s="110">
        <f>SUM(COUNTIF('Round 3 - Hole by Hole'!B50,"="&amp;$B$3+2))+(COUNTIF('Round 3 - Hole by Hole'!C50,"="&amp;$C$3+2))+(COUNTIF('Round 3 - Hole by Hole'!D50,"="&amp;$D$3+2))+(COUNTIF('Round 3 - Hole by Hole'!E50,"="&amp;$E$3+2))+(COUNTIF('Round 3 - Hole by Hole'!F50,"="&amp;$F$3+2))+(COUNTIF('Round 3 - Hole by Hole'!G50,"="&amp;$G$3+2))+(COUNTIF('Round 3 - Hole by Hole'!H50,"="&amp;$H$3+2))+(COUNTIF('Round 3 - Hole by Hole'!I50,"="&amp;$I$3+2))+(COUNTIF('Round 3 - Hole by Hole'!J50,"="&amp;$J$3+2))+(COUNTIF('Round 3 - Hole by Hole'!L50,"="&amp;$L$3+2))+(COUNTIF('Round 3 - Hole by Hole'!M50,"="&amp;$M$3+2))+(COUNTIF('Round 3 - Hole by Hole'!N50,"="&amp;$N$3+2))+(COUNTIF('Round 3 - Hole by Hole'!O50,"="&amp;$O$3+2))+(COUNTIF('Round 3 - Hole by Hole'!P50,"="&amp;$P$3+2))+(COUNTIF('Round 3 - Hole by Hole'!Q50,"="&amp;$Q$3+2))+(COUNTIF('Round 3 - Hole by Hole'!R50,"="&amp;$R$3+2))+(COUNTIF('Round 3 - Hole by Hole'!S50,"="&amp;$S$3+2))+(COUNTIF('Round 3 - Hole by Hole'!T50,"="&amp;$T$3+2))</f>
        <v>1</v>
      </c>
      <c r="V53" s="110">
        <f>SUM(COUNTIF('Round 3 - Hole by Hole'!B50,"&gt;"&amp;$B$3+2.1))+(COUNTIF('Round 3 - Hole by Hole'!C50,"&gt;"&amp;$C$3+2.1))+(COUNTIF('Round 3 - Hole by Hole'!D50,"&gt;"&amp;$D$3+2.1))+(COUNTIF('Round 3 - Hole by Hole'!E50,"&gt;"&amp;$E$3+2.1))+(COUNTIF('Round 3 - Hole by Hole'!F50,"&gt;"&amp;$F$3+2.1))+(COUNTIF('Round 3 - Hole by Hole'!G50,"&gt;"&amp;$G$3+2.1))+(COUNTIF('Round 3 - Hole by Hole'!H50,"&gt;"&amp;$H$3+2.1))+(COUNTIF('Round 3 - Hole by Hole'!I50,"&gt;"&amp;$I$3+2.1))+(COUNTIF('Round 3 - Hole by Hole'!J50,"&gt;"&amp;$J$3+2.1))+(COUNTIF('Round 3 - Hole by Hole'!L50,"&gt;"&amp;$L$3+2.1))+(COUNTIF('Round 3 - Hole by Hole'!M50,"&gt;"&amp;$M$3+2.1))+(COUNTIF('Round 3 - Hole by Hole'!N50,"&gt;"&amp;$N$3+2.1))+(COUNTIF('Round 3 - Hole by Hole'!O50,"&gt;"&amp;$O$3+2.1))+(COUNTIF('Round 3 - Hole by Hole'!P50,"&gt;"&amp;$P$3+2.1))+(COUNTIF('Round 3 - Hole by Hole'!Q50,"&gt;"&amp;$Q$3+2.1))+(COUNTIF('Round 3 - Hole by Hole'!R50,"&gt;"&amp;$R$3+2.1))+(COUNTIF('Round 3 - Hole by Hole'!S50,"&gt;"&amp;$S$3+2.1))+(COUNTIF('Round 3 - Hole by Hole'!T50,"&gt;"&amp;$T$3+2.1))</f>
        <v>0</v>
      </c>
      <c r="X53" s="110">
        <f t="shared" si="73"/>
        <v>0</v>
      </c>
      <c r="Y53" s="110">
        <f t="shared" si="69"/>
        <v>9</v>
      </c>
      <c r="Z53" s="110">
        <f t="shared" si="70"/>
        <v>30</v>
      </c>
      <c r="AA53" s="110">
        <f t="shared" si="71"/>
        <v>14</v>
      </c>
      <c r="AB53" s="110">
        <f t="shared" si="72"/>
        <v>1</v>
      </c>
      <c r="AC53" s="110">
        <f t="shared" si="74"/>
        <v>0</v>
      </c>
    </row>
    <row r="54" spans="1:29">
      <c r="A54" s="60" t="str">
        <f>'Players by Team'!A22</f>
        <v>REGAN KENNEDY</v>
      </c>
      <c r="B54" s="90"/>
      <c r="C54" s="86">
        <f>SUM(COUNTIF('Round 1 - Hole by Hole'!B51,"&lt;"&amp;$B$2-1.9))+(COUNTIF('Round 1 - Hole by Hole'!C51,"&lt;"&amp;$C$2-1.9))+(COUNTIF('Round 1 - Hole by Hole'!D51,"&lt;"&amp;$D$2-1.9))+(COUNTIF('Round 1 - Hole by Hole'!E51,"&lt;"&amp;$E$2-1.9))+(COUNTIF('Round 1 - Hole by Hole'!F51,"&lt;"&amp;$F$2-1.9))+(COUNTIF('Round 1 - Hole by Hole'!G51,"&lt;"&amp;$G$2-1.9))+(COUNTIF('Round 1 - Hole by Hole'!H51,"&lt;"&amp;$H$2-1.9))+(COUNTIF('Round 1 - Hole by Hole'!I51,"&lt;"&amp;$I$2-1.9))+(COUNTIF('Round 1 - Hole by Hole'!J51,"&lt;"&amp;$J$2-1.9))+(COUNTIF('Round 1 - Hole by Hole'!L51,"&lt;"&amp;$L$2-1.9))+(COUNTIF('Round 1 - Hole by Hole'!M51,"&lt;"&amp;$M$2-1.9))+(COUNTIF('Round 1 - Hole by Hole'!N51,"&lt;"&amp;$N$2-1.9))+(COUNTIF('Round 1 - Hole by Hole'!O51,"&lt;"&amp;$O$2-1.9))+(COUNTIF('Round 1 - Hole by Hole'!P51,"&lt;"&amp;$P$2-1.9))+(COUNTIF('Round 1 - Hole by Hole'!Q51,"&lt;"&amp;$Q$2-1.9))+(COUNTIF('Round 1 - Hole by Hole'!R51,"&lt;"&amp;$R$2-1.9))+(COUNTIF('Round 1 - Hole by Hole'!S51,"&lt;"&amp;$S$2-1.9))+(COUNTIF('Round 1 - Hole by Hole'!T51,"&lt;"&amp;$T$2-1.9))</f>
        <v>0</v>
      </c>
      <c r="D54" s="87">
        <f>SUM(COUNTIF('Round 1 - Hole by Hole'!B51,"="&amp;$B$2-1))+(COUNTIF('Round 1 - Hole by Hole'!C51,"="&amp;$C$2-1))+(COUNTIF('Round 1 - Hole by Hole'!D51,"="&amp;$D$2-1))+(COUNTIF('Round 1 - Hole by Hole'!E51,"="&amp;$E$2-1))+(COUNTIF('Round 1 - Hole by Hole'!F51,"="&amp;$F$2-1))+(COUNTIF('Round 1 - Hole by Hole'!G51,"="&amp;$G$2-1))+(COUNTIF('Round 1 - Hole by Hole'!H51,"="&amp;$H$2-1))+(COUNTIF('Round 1 - Hole by Hole'!I51,"="&amp;$I$2-1))+(COUNTIF('Round 1 - Hole by Hole'!J51,"="&amp;$J$2-1))+(COUNTIF('Round 1 - Hole by Hole'!L51,"="&amp;$L$2-1))+(COUNTIF('Round 1 - Hole by Hole'!M51,"="&amp;$M$2-1))+(COUNTIF('Round 1 - Hole by Hole'!N51,"="&amp;$N$2-1))+(COUNTIF('Round 1 - Hole by Hole'!O51,"="&amp;$O$2-1))+(COUNTIF('Round 1 - Hole by Hole'!P51,"="&amp;$P$2-1))+(COUNTIF('Round 1 - Hole by Hole'!Q51,"="&amp;$Q$2-1))+(COUNTIF('Round 1 - Hole by Hole'!R51,"="&amp;$R$2-1))+(COUNTIF('Round 1 - Hole by Hole'!S51,"="&amp;$S$2-1))+(COUNTIF('Round 1 - Hole by Hole'!T51,"="&amp;$T$2-1))</f>
        <v>1</v>
      </c>
      <c r="E54" s="87">
        <f>SUM(COUNTIF('Round 1 - Hole by Hole'!B51,"="&amp;$B$2))+(COUNTIF('Round 1 - Hole by Hole'!C51,"="&amp;$C$2))+(COUNTIF('Round 1 - Hole by Hole'!D51,"="&amp;$D$2))+(COUNTIF('Round 1 - Hole by Hole'!E51,"="&amp;$E$2))+(COUNTIF('Round 1 - Hole by Hole'!F51,"="&amp;$F$2))+(COUNTIF('Round 1 - Hole by Hole'!G51,"="&amp;$G$2))+(COUNTIF('Round 1 - Hole by Hole'!H51,"="&amp;$H$2))+(COUNTIF('Round 1 - Hole by Hole'!I51,"="&amp;$I$2))+(COUNTIF('Round 1 - Hole by Hole'!J51,"="&amp;$J$2))+(COUNTIF('Round 1 - Hole by Hole'!L51,"="&amp;$L$2))+(COUNTIF('Round 1 - Hole by Hole'!M51,"="&amp;$M$2))+(COUNTIF('Round 1 - Hole by Hole'!N51,"="&amp;$N$2))+(COUNTIF('Round 1 - Hole by Hole'!O51,"="&amp;$O$2))+(COUNTIF('Round 1 - Hole by Hole'!P51,"="&amp;$P$2))+(COUNTIF('Round 1 - Hole by Hole'!Q51,"="&amp;$Q$2))+(COUNTIF('Round 1 - Hole by Hole'!R51,"="&amp;$R$2))+(COUNTIF('Round 1 - Hole by Hole'!S51,"="&amp;$S$2))+(COUNTIF('Round 1 - Hole by Hole'!T51,"="&amp;$T$2))</f>
        <v>6</v>
      </c>
      <c r="F54" s="87">
        <f>SUM(COUNTIF('Round 1 - Hole by Hole'!B51,"="&amp;$B$2+1))+(COUNTIF('Round 1 - Hole by Hole'!C51,"="&amp;$C$2+1))+(COUNTIF('Round 1 - Hole by Hole'!D51,"="&amp;$D$2+1))+(COUNTIF('Round 1 - Hole by Hole'!E51,"="&amp;$E$2+1))+(COUNTIF('Round 1 - Hole by Hole'!F51,"="&amp;$F$2+1))+(COUNTIF('Round 1 - Hole by Hole'!G51,"="&amp;$G$2+1))+(COUNTIF('Round 1 - Hole by Hole'!H51,"="&amp;$H$2+1))+(COUNTIF('Round 1 - Hole by Hole'!I51,"="&amp;$I$2+1))+(COUNTIF('Round 1 - Hole by Hole'!J51,"="&amp;$J$2+1))+(COUNTIF('Round 1 - Hole by Hole'!L51,"="&amp;$L$2+1))+(COUNTIF('Round 1 - Hole by Hole'!M51,"="&amp;$M$2+1))+(COUNTIF('Round 1 - Hole by Hole'!N51,"="&amp;$N$2+1))+(COUNTIF('Round 1 - Hole by Hole'!O51,"="&amp;$O$2+1))+(COUNTIF('Round 1 - Hole by Hole'!P51,"="&amp;$P$2+1))+(COUNTIF('Round 1 - Hole by Hole'!Q51,"="&amp;$Q$2+1))+(COUNTIF('Round 1 - Hole by Hole'!R51,"="&amp;$R$2+1))+(COUNTIF('Round 1 - Hole by Hole'!S51,"="&amp;$S$2+1))+(COUNTIF('Round 1 - Hole by Hole'!T51,"="&amp;$T$2+1))</f>
        <v>8</v>
      </c>
      <c r="G54" s="87">
        <f>SUM(COUNTIF('Round 1 - Hole by Hole'!B51,"="&amp;$B$2+2))+(COUNTIF('Round 1 - Hole by Hole'!C51,"="&amp;$C$2+2))+(COUNTIF('Round 1 - Hole by Hole'!D51,"="&amp;$D$2+2))+(COUNTIF('Round 1 - Hole by Hole'!E51,"="&amp;$E$2+2))+(COUNTIF('Round 1 - Hole by Hole'!F51,"="&amp;$F$2+2))+(COUNTIF('Round 1 - Hole by Hole'!G51,"="&amp;$G$2+2))+(COUNTIF('Round 1 - Hole by Hole'!H51,"="&amp;$H$2+2))+(COUNTIF('Round 1 - Hole by Hole'!I51,"="&amp;$I$2+2))+(COUNTIF('Round 1 - Hole by Hole'!J51,"="&amp;$J$2+2))+(COUNTIF('Round 1 - Hole by Hole'!L51,"="&amp;$L$2+2))+(COUNTIF('Round 1 - Hole by Hole'!M51,"="&amp;$M$2+2))+(COUNTIF('Round 1 - Hole by Hole'!N51,"="&amp;$N$2+2))+(COUNTIF('Round 1 - Hole by Hole'!O51,"="&amp;$O$2+2))+(COUNTIF('Round 1 - Hole by Hole'!P51,"="&amp;$P$2+2))+(COUNTIF('Round 1 - Hole by Hole'!Q51,"="&amp;$Q$2+2))+(COUNTIF('Round 1 - Hole by Hole'!R51,"="&amp;$R$2+2))+(COUNTIF('Round 1 - Hole by Hole'!S51,"="&amp;$S$2+2))+(COUNTIF('Round 1 - Hole by Hole'!T51,"="&amp;$T$2+2))</f>
        <v>2</v>
      </c>
      <c r="H54" s="87">
        <f>SUM(COUNTIF('Round 1 - Hole by Hole'!B51,"&gt;"&amp;$B$2+2.1))+(COUNTIF('Round 1 - Hole by Hole'!C51,"&gt;"&amp;$C$2+2.1))+(COUNTIF('Round 1 - Hole by Hole'!D51,"&gt;"&amp;$D$2+2.1))+(COUNTIF('Round 1 - Hole by Hole'!E51,"&gt;"&amp;$E$2+2.1))+(COUNTIF('Round 1 - Hole by Hole'!F51,"&gt;"&amp;$F$2+2.1))+(COUNTIF('Round 1 - Hole by Hole'!G51,"&gt;"&amp;$G$2+2.1))+(COUNTIF('Round 1 - Hole by Hole'!H51,"&gt;"&amp;$H$2+2.1))+(COUNTIF('Round 1 - Hole by Hole'!I51,"&gt;"&amp;$I$2+2.1))+(COUNTIF('Round 1 - Hole by Hole'!J51,"&gt;"&amp;$J$2+2.1))+(COUNTIF('Round 1 - Hole by Hole'!L51,"&gt;"&amp;$L$2+2.1))+(COUNTIF('Round 1 - Hole by Hole'!M51,"&gt;"&amp;$M$2+2.1))+(COUNTIF('Round 1 - Hole by Hole'!N51,"&gt;"&amp;$N$2+2.1))+(COUNTIF('Round 1 - Hole by Hole'!O51,"&gt;"&amp;$O$2+2.1))+(COUNTIF('Round 1 - Hole by Hole'!P51,"&gt;"&amp;$P$2+2.1))+(COUNTIF('Round 1 - Hole by Hole'!Q51,"&gt;"&amp;$Q$2+2.1))+(COUNTIF('Round 1 - Hole by Hole'!R51,"&gt;"&amp;$R$2+2.1))+(COUNTIF('Round 1 - Hole by Hole'!S51,"&gt;"&amp;$S$2+2.1))+(COUNTIF('Round 1 - Hole by Hole'!T51,"&gt;"&amp;$T$2+2.1))</f>
        <v>1</v>
      </c>
      <c r="J54" s="86">
        <f>SUM(COUNTIF('Round 2 - Hole by Hole'!B51,"&lt;"&amp;$B$2-1.9))+(COUNTIF('Round 2 - Hole by Hole'!C51,"&lt;"&amp;$C$2-1.9))+(COUNTIF('Round 2 - Hole by Hole'!D51,"&lt;"&amp;$D$2-1.9))+(COUNTIF('Round 2 - Hole by Hole'!E51,"&lt;"&amp;$E$2-1.9))+(COUNTIF('Round 2 - Hole by Hole'!F51,"&lt;"&amp;$F$2-1.9))+(COUNTIF('Round 2 - Hole by Hole'!G51,"&lt;"&amp;$G$2-1.9))+(COUNTIF('Round 2 - Hole by Hole'!H51,"&lt;"&amp;$H$2-1.9))+(COUNTIF('Round 2 - Hole by Hole'!I51,"&lt;"&amp;$I$2-1.9))+(COUNTIF('Round 2 - Hole by Hole'!J51,"&lt;"&amp;$J$2-1.9))+(COUNTIF('Round 2 - Hole by Hole'!L51,"&lt;"&amp;$L$2-1.9))+(COUNTIF('Round 2 - Hole by Hole'!M51,"&lt;"&amp;$M$2-1.9))+(COUNTIF('Round 2 - Hole by Hole'!N51,"&lt;"&amp;$N$2-1.9))+(COUNTIF('Round 2 - Hole by Hole'!O51,"&lt;"&amp;$O$2-1.9))+(COUNTIF('Round 2 - Hole by Hole'!P51,"&lt;"&amp;$P$2-1.9))+(COUNTIF('Round 2 - Hole by Hole'!Q51,"&lt;"&amp;$Q$2-1.9))+(COUNTIF('Round 2 - Hole by Hole'!R51,"&lt;"&amp;$R$2-1.9))+(COUNTIF('Round 2 - Hole by Hole'!S51,"&lt;"&amp;$S$2-1.9))+(COUNTIF('Round 2 - Hole by Hole'!T51,"&lt;"&amp;$T$2-1.9))</f>
        <v>0</v>
      </c>
      <c r="K54" s="87">
        <f>SUM(COUNTIF('Round 2 - Hole by Hole'!B51,"="&amp;$B$2-1))+(COUNTIF('Round 2 - Hole by Hole'!C51,"="&amp;$C$2-1))+(COUNTIF('Round 2 - Hole by Hole'!D51,"="&amp;$D$2-1))+(COUNTIF('Round 2 - Hole by Hole'!E51,"="&amp;$E$2-1))+(COUNTIF('Round 2 - Hole by Hole'!F51,"="&amp;$F$2-1))+(COUNTIF('Round 2 - Hole by Hole'!G51,"="&amp;$G$2-1))+(COUNTIF('Round 2 - Hole by Hole'!H51,"="&amp;$H$2-1))+(COUNTIF('Round 2 - Hole by Hole'!I51,"="&amp;$I$2-1))+(COUNTIF('Round 2 - Hole by Hole'!J51,"="&amp;$J$2-1))+(COUNTIF('Round 2 - Hole by Hole'!L51,"="&amp;$L$2-1))+(COUNTIF('Round 2 - Hole by Hole'!M51,"="&amp;$M$2-1))+(COUNTIF('Round 2 - Hole by Hole'!N51,"="&amp;$N$2-1))+(COUNTIF('Round 2 - Hole by Hole'!O51,"="&amp;$O$2-1))+(COUNTIF('Round 2 - Hole by Hole'!P51,"="&amp;$P$2-1))+(COUNTIF('Round 2 - Hole by Hole'!Q51,"="&amp;$Q$2-1))+(COUNTIF('Round 2 - Hole by Hole'!R51,"="&amp;$R$2-1))+(COUNTIF('Round 2 - Hole by Hole'!S51,"="&amp;$S$2-1))+(COUNTIF('Round 2 - Hole by Hole'!T51,"="&amp;$T$2-1))</f>
        <v>2</v>
      </c>
      <c r="L54" s="87">
        <f>SUM(COUNTIF('Round 2 - Hole by Hole'!B51,"="&amp;$B$2))+(COUNTIF('Round 2 - Hole by Hole'!C51,"="&amp;$C$2))+(COUNTIF('Round 2 - Hole by Hole'!D51,"="&amp;$D$2))+(COUNTIF('Round 2 - Hole by Hole'!E51,"="&amp;$E$2))+(COUNTIF('Round 2 - Hole by Hole'!F51,"="&amp;$F$2))+(COUNTIF('Round 2 - Hole by Hole'!G51,"="&amp;$G$2))+(COUNTIF('Round 2 - Hole by Hole'!H51,"="&amp;$H$2))+(COUNTIF('Round 2 - Hole by Hole'!I51,"="&amp;$I$2))+(COUNTIF('Round 2 - Hole by Hole'!J51,"="&amp;$J$2))+(COUNTIF('Round 2 - Hole by Hole'!L51,"="&amp;$L$2))+(COUNTIF('Round 2 - Hole by Hole'!M51,"="&amp;$M$2))+(COUNTIF('Round 2 - Hole by Hole'!N51,"="&amp;$N$2))+(COUNTIF('Round 2 - Hole by Hole'!O51,"="&amp;$O$2))+(COUNTIF('Round 2 - Hole by Hole'!P51,"="&amp;$P$2))+(COUNTIF('Round 2 - Hole by Hole'!Q51,"="&amp;$Q$2))+(COUNTIF('Round 2 - Hole by Hole'!R51,"="&amp;$R$2))+(COUNTIF('Round 2 - Hole by Hole'!S51,"="&amp;$S$2))+(COUNTIF('Round 2 - Hole by Hole'!T51,"="&amp;$T$2))</f>
        <v>7</v>
      </c>
      <c r="M54" s="87">
        <f>SUM(COUNTIF('Round 2 - Hole by Hole'!B51,"="&amp;$B$2+1))+(COUNTIF('Round 2 - Hole by Hole'!C51,"="&amp;$C$2+1))+(COUNTIF('Round 2 - Hole by Hole'!D51,"="&amp;$D$2+1))+(COUNTIF('Round 2 - Hole by Hole'!E51,"="&amp;$E$2+1))+(COUNTIF('Round 2 - Hole by Hole'!F51,"="&amp;$F$2+1))+(COUNTIF('Round 2 - Hole by Hole'!G51,"="&amp;$G$2+1))+(COUNTIF('Round 2 - Hole by Hole'!H51,"="&amp;$H$2+1))+(COUNTIF('Round 2 - Hole by Hole'!I51,"="&amp;$I$2+1))+(COUNTIF('Round 2 - Hole by Hole'!J51,"="&amp;$J$2+1))+(COUNTIF('Round 2 - Hole by Hole'!L51,"="&amp;$L$2+1))+(COUNTIF('Round 2 - Hole by Hole'!M51,"="&amp;$M$2+1))+(COUNTIF('Round 2 - Hole by Hole'!N51,"="&amp;$N$2+1))+(COUNTIF('Round 2 - Hole by Hole'!O51,"="&amp;$O$2+1))+(COUNTIF('Round 2 - Hole by Hole'!P51,"="&amp;$P$2+1))+(COUNTIF('Round 2 - Hole by Hole'!Q51,"="&amp;$Q$2+1))+(COUNTIF('Round 2 - Hole by Hole'!R51,"="&amp;$R$2+1))+(COUNTIF('Round 2 - Hole by Hole'!S51,"="&amp;$S$2+1))+(COUNTIF('Round 2 - Hole by Hole'!T51,"="&amp;$T$2+1))</f>
        <v>6</v>
      </c>
      <c r="N54" s="87">
        <f>SUM(COUNTIF('Round 2 - Hole by Hole'!B51,"="&amp;$B$2+2))+(COUNTIF('Round 2 - Hole by Hole'!C51,"="&amp;$C$2+2))+(COUNTIF('Round 2 - Hole by Hole'!D51,"="&amp;$D$2+2))+(COUNTIF('Round 2 - Hole by Hole'!E51,"="&amp;$E$2+2))+(COUNTIF('Round 2 - Hole by Hole'!F51,"="&amp;$F$2+2))+(COUNTIF('Round 2 - Hole by Hole'!G51,"="&amp;$G$2+2))+(COUNTIF('Round 2 - Hole by Hole'!H51,"="&amp;$H$2+2))+(COUNTIF('Round 2 - Hole by Hole'!I51,"="&amp;$I$2+2))+(COUNTIF('Round 2 - Hole by Hole'!J51,"="&amp;$J$2+2))+(COUNTIF('Round 2 - Hole by Hole'!L51,"="&amp;$L$2+2))+(COUNTIF('Round 2 - Hole by Hole'!M51,"="&amp;$M$2+2))+(COUNTIF('Round 2 - Hole by Hole'!N51,"="&amp;$N$2+2))+(COUNTIF('Round 2 - Hole by Hole'!O51,"="&amp;$O$2+2))+(COUNTIF('Round 2 - Hole by Hole'!P51,"="&amp;$P$2+2))+(COUNTIF('Round 2 - Hole by Hole'!Q51,"="&amp;$Q$2+2))+(COUNTIF('Round 2 - Hole by Hole'!R51,"="&amp;$R$2+2))+(COUNTIF('Round 2 - Hole by Hole'!S51,"="&amp;$S$2+2))+(COUNTIF('Round 2 - Hole by Hole'!T51,"="&amp;$T$2+2))</f>
        <v>2</v>
      </c>
      <c r="O54" s="87">
        <f>SUM(COUNTIF('Round 2 - Hole by Hole'!B51,"&gt;"&amp;$B$2+2.1))+(COUNTIF('Round 2 - Hole by Hole'!C51,"&gt;"&amp;$C$2+2.1))+(COUNTIF('Round 2 - Hole by Hole'!D51,"&gt;"&amp;$D$2+2.1))+(COUNTIF('Round 2 - Hole by Hole'!E51,"&gt;"&amp;$E$2+2.1))+(COUNTIF('Round 2 - Hole by Hole'!F51,"&gt;"&amp;$F$2+2.1))+(COUNTIF('Round 2 - Hole by Hole'!G51,"&gt;"&amp;$G$2+2.1))+(COUNTIF('Round 2 - Hole by Hole'!H51,"&gt;"&amp;$H$2+2.1))+(COUNTIF('Round 2 - Hole by Hole'!I51,"&gt;"&amp;$I$2+2.1))+(COUNTIF('Round 2 - Hole by Hole'!J51,"&gt;"&amp;$J$2+2.1))+(COUNTIF('Round 2 - Hole by Hole'!L51,"&gt;"&amp;$L$2+2.1))+(COUNTIF('Round 2 - Hole by Hole'!M51,"&gt;"&amp;$M$2+2.1))+(COUNTIF('Round 2 - Hole by Hole'!N51,"&gt;"&amp;$N$2+2.1))+(COUNTIF('Round 2 - Hole by Hole'!O51,"&gt;"&amp;$O$2+2.1))+(COUNTIF('Round 2 - Hole by Hole'!P51,"&gt;"&amp;$P$2+2.1))+(COUNTIF('Round 2 - Hole by Hole'!Q51,"&gt;"&amp;$Q$2+2.1))+(COUNTIF('Round 2 - Hole by Hole'!R51,"&gt;"&amp;$R$2+2.1))+(COUNTIF('Round 2 - Hole by Hole'!S51,"&gt;"&amp;$S$2+2.1))+(COUNTIF('Round 2 - Hole by Hole'!T51,"&gt;"&amp;$T$2+2.1))</f>
        <v>1</v>
      </c>
      <c r="Q54" s="86">
        <f>SUM(COUNTIF('Round 3 - Hole by Hole'!B51,"&lt;"&amp;$B$3-1.9))+(COUNTIF('Round 3 - Hole by Hole'!C51,"&lt;"&amp;$C$3-1.9))+(COUNTIF('Round 3 - Hole by Hole'!D51,"&lt;"&amp;$D$3-1.9))+(COUNTIF('Round 3 - Hole by Hole'!E51,"&lt;"&amp;$E$3-1.9))+(COUNTIF('Round 3 - Hole by Hole'!F51,"&lt;"&amp;$F$3-1.9))+(COUNTIF('Round 3 - Hole by Hole'!G51,"&lt;"&amp;$G$3-1.9))+(COUNTIF('Round 3 - Hole by Hole'!H51,"&lt;"&amp;$H$3-1.9))+(COUNTIF('Round 3 - Hole by Hole'!I51,"&lt;"&amp;$I$3-1.9))+(COUNTIF('Round 3 - Hole by Hole'!J51,"&lt;"&amp;$J$3-1.9))+(COUNTIF('Round 3 - Hole by Hole'!L51,"&lt;"&amp;$L$3-1.9))+(COUNTIF('Round 3 - Hole by Hole'!M51,"&lt;"&amp;$M$3-1.9))+(COUNTIF('Round 3 - Hole by Hole'!N51,"&lt;"&amp;$N$3-1.9))+(COUNTIF('Round 3 - Hole by Hole'!O51,"&lt;"&amp;$O$3-1.9))+(COUNTIF('Round 3 - Hole by Hole'!P51,"&lt;"&amp;$P$3-1.9))+(COUNTIF('Round 3 - Hole by Hole'!Q51,"&lt;"&amp;$Q$3-1.9))+(COUNTIF('Round 3 - Hole by Hole'!R51,"&lt;"&amp;$R$3-1.9))+(COUNTIF('Round 3 - Hole by Hole'!S51,"&lt;"&amp;$S$3-1.9))+(COUNTIF('Round 3 - Hole by Hole'!T51,"&lt;"&amp;$T$3-1.9))</f>
        <v>0</v>
      </c>
      <c r="R54" s="87">
        <f>SUM(COUNTIF('Round 3 - Hole by Hole'!B51,"="&amp;$B$3-1))+(COUNTIF('Round 3 - Hole by Hole'!C51,"="&amp;$C$3-1))+(COUNTIF('Round 3 - Hole by Hole'!D51,"="&amp;$D$3-1))+(COUNTIF('Round 3 - Hole by Hole'!E51,"="&amp;$E$3-1))+(COUNTIF('Round 3 - Hole by Hole'!F51,"="&amp;$F$3-1))+(COUNTIF('Round 3 - Hole by Hole'!G51,"="&amp;$G$3-1))+(COUNTIF('Round 3 - Hole by Hole'!H51,"="&amp;$H$3-1))+(COUNTIF('Round 3 - Hole by Hole'!I51,"="&amp;$I$3-1))+(COUNTIF('Round 3 - Hole by Hole'!J51,"="&amp;$J$3-1))+(COUNTIF('Round 3 - Hole by Hole'!L51,"="&amp;$L$3-1))+(COUNTIF('Round 3 - Hole by Hole'!M51,"="&amp;$M$3-1))+(COUNTIF('Round 3 - Hole by Hole'!N51,"="&amp;$N$3-1))+(COUNTIF('Round 3 - Hole by Hole'!O51,"="&amp;$O$3-1))+(COUNTIF('Round 3 - Hole by Hole'!P51,"="&amp;$P$3-1))+(COUNTIF('Round 3 - Hole by Hole'!Q51,"="&amp;$Q$3-1))+(COUNTIF('Round 3 - Hole by Hole'!R51,"="&amp;$R$3-1))+(COUNTIF('Round 3 - Hole by Hole'!S51,"="&amp;$S$3-1))+(COUNTIF('Round 3 - Hole by Hole'!T51,"="&amp;$T$3-1))</f>
        <v>1</v>
      </c>
      <c r="S54" s="87">
        <f>SUM(COUNTIF('Round 3 - Hole by Hole'!B51,"="&amp;$B$3))+(COUNTIF('Round 3 - Hole by Hole'!C51,"="&amp;$C$3))+(COUNTIF('Round 3 - Hole by Hole'!D51,"="&amp;$D$3))+(COUNTIF('Round 3 - Hole by Hole'!E51,"="&amp;$E$3))+(COUNTIF('Round 3 - Hole by Hole'!F51,"="&amp;$F$3))+(COUNTIF('Round 3 - Hole by Hole'!G51,"="&amp;$G$3))+(COUNTIF('Round 3 - Hole by Hole'!H51,"="&amp;$H$3))+(COUNTIF('Round 3 - Hole by Hole'!I51,"="&amp;$I$3))+(COUNTIF('Round 3 - Hole by Hole'!J51,"="&amp;$J$3))+(COUNTIF('Round 3 - Hole by Hole'!L51,"="&amp;$L$3))+(COUNTIF('Round 3 - Hole by Hole'!M51,"="&amp;$M$3))+(COUNTIF('Round 3 - Hole by Hole'!N51,"="&amp;$N$3))+(COUNTIF('Round 3 - Hole by Hole'!O51,"="&amp;$O$3))+(COUNTIF('Round 3 - Hole by Hole'!P51,"="&amp;$P$3))+(COUNTIF('Round 3 - Hole by Hole'!Q51,"="&amp;$Q$3))+(COUNTIF('Round 3 - Hole by Hole'!R51,"="&amp;$R$3))+(COUNTIF('Round 3 - Hole by Hole'!S51,"="&amp;$S$3))+(COUNTIF('Round 3 - Hole by Hole'!T51,"="&amp;$T$3))</f>
        <v>6</v>
      </c>
      <c r="T54" s="87">
        <f>SUM(COUNTIF('Round 3 - Hole by Hole'!B51,"="&amp;$B$3+1))+(COUNTIF('Round 3 - Hole by Hole'!C51,"="&amp;$C$3+1))+(COUNTIF('Round 3 - Hole by Hole'!D51,"="&amp;$D$3+1))+(COUNTIF('Round 3 - Hole by Hole'!E51,"="&amp;$E$3+1))+(COUNTIF('Round 3 - Hole by Hole'!F51,"="&amp;$F$3+1))+(COUNTIF('Round 3 - Hole by Hole'!G51,"="&amp;$G$3+1))+(COUNTIF('Round 3 - Hole by Hole'!H51,"="&amp;$H$3+1))+(COUNTIF('Round 3 - Hole by Hole'!I51,"="&amp;$I$3+1))+(COUNTIF('Round 3 - Hole by Hole'!J51,"="&amp;$J$3+1))+(COUNTIF('Round 3 - Hole by Hole'!L51,"="&amp;$L$3+1))+(COUNTIF('Round 3 - Hole by Hole'!M51,"="&amp;$M$3+1))+(COUNTIF('Round 3 - Hole by Hole'!N51,"="&amp;$N$3+1))+(COUNTIF('Round 3 - Hole by Hole'!O51,"="&amp;$O$3+1))+(COUNTIF('Round 3 - Hole by Hole'!P51,"="&amp;$P$3+1))+(COUNTIF('Round 3 - Hole by Hole'!Q51,"="&amp;$Q$3+1))+(COUNTIF('Round 3 - Hole by Hole'!R51,"="&amp;$R$3+1))+(COUNTIF('Round 3 - Hole by Hole'!S51,"="&amp;$S$3+1))+(COUNTIF('Round 3 - Hole by Hole'!T51,"="&amp;$T$3+1))</f>
        <v>8</v>
      </c>
      <c r="U54" s="87">
        <f>SUM(COUNTIF('Round 3 - Hole by Hole'!B51,"="&amp;$B$3+2))+(COUNTIF('Round 3 - Hole by Hole'!C51,"="&amp;$C$3+2))+(COUNTIF('Round 3 - Hole by Hole'!D51,"="&amp;$D$3+2))+(COUNTIF('Round 3 - Hole by Hole'!E51,"="&amp;$E$3+2))+(COUNTIF('Round 3 - Hole by Hole'!F51,"="&amp;$F$3+2))+(COUNTIF('Round 3 - Hole by Hole'!G51,"="&amp;$G$3+2))+(COUNTIF('Round 3 - Hole by Hole'!H51,"="&amp;$H$3+2))+(COUNTIF('Round 3 - Hole by Hole'!I51,"="&amp;$I$3+2))+(COUNTIF('Round 3 - Hole by Hole'!J51,"="&amp;$J$3+2))+(COUNTIF('Round 3 - Hole by Hole'!L51,"="&amp;$L$3+2))+(COUNTIF('Round 3 - Hole by Hole'!M51,"="&amp;$M$3+2))+(COUNTIF('Round 3 - Hole by Hole'!N51,"="&amp;$N$3+2))+(COUNTIF('Round 3 - Hole by Hole'!O51,"="&amp;$O$3+2))+(COUNTIF('Round 3 - Hole by Hole'!P51,"="&amp;$P$3+2))+(COUNTIF('Round 3 - Hole by Hole'!Q51,"="&amp;$Q$3+2))+(COUNTIF('Round 3 - Hole by Hole'!R51,"="&amp;$R$3+2))+(COUNTIF('Round 3 - Hole by Hole'!S51,"="&amp;$S$3+2))+(COUNTIF('Round 3 - Hole by Hole'!T51,"="&amp;$T$3+2))</f>
        <v>3</v>
      </c>
      <c r="V54" s="87">
        <f>SUM(COUNTIF('Round 3 - Hole by Hole'!B51,"&gt;"&amp;$B$3+2.1))+(COUNTIF('Round 3 - Hole by Hole'!C51,"&gt;"&amp;$C$3+2.1))+(COUNTIF('Round 3 - Hole by Hole'!D51,"&gt;"&amp;$D$3+2.1))+(COUNTIF('Round 3 - Hole by Hole'!E51,"&gt;"&amp;$E$3+2.1))+(COUNTIF('Round 3 - Hole by Hole'!F51,"&gt;"&amp;$F$3+2.1))+(COUNTIF('Round 3 - Hole by Hole'!G51,"&gt;"&amp;$G$3+2.1))+(COUNTIF('Round 3 - Hole by Hole'!H51,"&gt;"&amp;$H$3+2.1))+(COUNTIF('Round 3 - Hole by Hole'!I51,"&gt;"&amp;$I$3+2.1))+(COUNTIF('Round 3 - Hole by Hole'!J51,"&gt;"&amp;$J$3+2.1))+(COUNTIF('Round 3 - Hole by Hole'!L51,"&gt;"&amp;$L$3+2.1))+(COUNTIF('Round 3 - Hole by Hole'!M51,"&gt;"&amp;$M$3+2.1))+(COUNTIF('Round 3 - Hole by Hole'!N51,"&gt;"&amp;$N$3+2.1))+(COUNTIF('Round 3 - Hole by Hole'!O51,"&gt;"&amp;$O$3+2.1))+(COUNTIF('Round 3 - Hole by Hole'!P51,"&gt;"&amp;$P$3+2.1))+(COUNTIF('Round 3 - Hole by Hole'!Q51,"&gt;"&amp;$Q$3+2.1))+(COUNTIF('Round 3 - Hole by Hole'!R51,"&gt;"&amp;$R$3+2.1))+(COUNTIF('Round 3 - Hole by Hole'!S51,"&gt;"&amp;$S$3+2.1))+(COUNTIF('Round 3 - Hole by Hole'!T51,"&gt;"&amp;$T$3+2.1))</f>
        <v>0</v>
      </c>
      <c r="X54" s="86">
        <f t="shared" si="73"/>
        <v>0</v>
      </c>
      <c r="Y54" s="86">
        <f t="shared" si="69"/>
        <v>4</v>
      </c>
      <c r="Z54" s="86">
        <f t="shared" si="70"/>
        <v>19</v>
      </c>
      <c r="AA54" s="86">
        <f t="shared" si="71"/>
        <v>22</v>
      </c>
      <c r="AB54" s="86">
        <f t="shared" si="72"/>
        <v>7</v>
      </c>
      <c r="AC54" s="86">
        <f t="shared" si="74"/>
        <v>2</v>
      </c>
    </row>
    <row r="55" spans="1:29">
      <c r="B55" s="88"/>
      <c r="X55" s="7"/>
      <c r="Y55" s="7"/>
      <c r="Z55" s="7"/>
      <c r="AA55" s="7"/>
      <c r="AB55" s="7"/>
      <c r="AC55" s="7"/>
    </row>
    <row r="56" spans="1:29">
      <c r="A56" s="89" t="str">
        <f>'Players by Team'!G17</f>
        <v>GRAPEVINE</v>
      </c>
      <c r="B56" s="88"/>
      <c r="C56" s="83">
        <f t="shared" ref="C56:H56" si="75">SUM(C57:C61)</f>
        <v>0</v>
      </c>
      <c r="D56" s="83">
        <f t="shared" si="75"/>
        <v>6</v>
      </c>
      <c r="E56" s="83">
        <f t="shared" si="75"/>
        <v>54</v>
      </c>
      <c r="F56" s="83">
        <f t="shared" si="75"/>
        <v>18</v>
      </c>
      <c r="G56" s="83">
        <f t="shared" si="75"/>
        <v>8</v>
      </c>
      <c r="H56" s="83">
        <f t="shared" si="75"/>
        <v>4</v>
      </c>
      <c r="I56" s="84"/>
      <c r="J56" s="83">
        <f t="shared" ref="J56:O56" si="76">SUM(J57:J61)</f>
        <v>0</v>
      </c>
      <c r="K56" s="83">
        <f t="shared" si="76"/>
        <v>12</v>
      </c>
      <c r="L56" s="83">
        <f t="shared" si="76"/>
        <v>47</v>
      </c>
      <c r="M56" s="83">
        <f t="shared" si="76"/>
        <v>23</v>
      </c>
      <c r="N56" s="83">
        <f t="shared" si="76"/>
        <v>8</v>
      </c>
      <c r="O56" s="83">
        <f t="shared" si="76"/>
        <v>0</v>
      </c>
      <c r="P56" s="84"/>
      <c r="Q56" s="83">
        <f t="shared" ref="Q56:V56" si="77">SUM(Q57:Q61)</f>
        <v>0</v>
      </c>
      <c r="R56" s="83">
        <f t="shared" si="77"/>
        <v>8</v>
      </c>
      <c r="S56" s="83">
        <f t="shared" si="77"/>
        <v>54</v>
      </c>
      <c r="T56" s="83">
        <f t="shared" si="77"/>
        <v>24</v>
      </c>
      <c r="U56" s="83">
        <f t="shared" si="77"/>
        <v>3</v>
      </c>
      <c r="V56" s="83">
        <f t="shared" si="77"/>
        <v>1</v>
      </c>
      <c r="X56" s="83">
        <f t="shared" ref="X56:AC56" si="78">SUM(X57:X61)</f>
        <v>0</v>
      </c>
      <c r="Y56" s="83">
        <f t="shared" si="78"/>
        <v>26</v>
      </c>
      <c r="Z56" s="83">
        <f t="shared" si="78"/>
        <v>155</v>
      </c>
      <c r="AA56" s="83">
        <f t="shared" si="78"/>
        <v>65</v>
      </c>
      <c r="AB56" s="83">
        <f t="shared" si="78"/>
        <v>19</v>
      </c>
      <c r="AC56" s="83">
        <f t="shared" si="78"/>
        <v>5</v>
      </c>
    </row>
    <row r="57" spans="1:29">
      <c r="A57" s="60" t="str">
        <f>'Players by Team'!G18</f>
        <v>GABRIELLA TOMANKA</v>
      </c>
      <c r="B57" s="90"/>
      <c r="C57" s="86">
        <f>SUM(COUNTIF('Round 1 - Hole by Hole'!B54,"&lt;"&amp;$B$2-1.9))+(COUNTIF('Round 1 - Hole by Hole'!C54,"&lt;"&amp;$C$2-1.9))+(COUNTIF('Round 1 - Hole by Hole'!D54,"&lt;"&amp;$D$2-1.9))+(COUNTIF('Round 1 - Hole by Hole'!E54,"&lt;"&amp;$E$2-1.9))+(COUNTIF('Round 1 - Hole by Hole'!F54,"&lt;"&amp;$F$2-1.9))+(COUNTIF('Round 1 - Hole by Hole'!G54,"&lt;"&amp;$G$2-1.9))+(COUNTIF('Round 1 - Hole by Hole'!H54,"&lt;"&amp;$H$2-1.9))+(COUNTIF('Round 1 - Hole by Hole'!I54,"&lt;"&amp;$I$2-1.9))+(COUNTIF('Round 1 - Hole by Hole'!J54,"&lt;"&amp;$J$2-1.9))+(COUNTIF('Round 1 - Hole by Hole'!L54,"&lt;"&amp;$L$2-1.9))+(COUNTIF('Round 1 - Hole by Hole'!M54,"&lt;"&amp;$M$2-1.9))+(COUNTIF('Round 1 - Hole by Hole'!N54,"&lt;"&amp;$N$2-1.9))+(COUNTIF('Round 1 - Hole by Hole'!O54,"&lt;"&amp;$O$2-1.9))+(COUNTIF('Round 1 - Hole by Hole'!P54,"&lt;"&amp;$P$2-1.9))+(COUNTIF('Round 1 - Hole by Hole'!Q54,"&lt;"&amp;$Q$2-1.9))+(COUNTIF('Round 1 - Hole by Hole'!R54,"&lt;"&amp;$R$2-1.9))+(COUNTIF('Round 1 - Hole by Hole'!S54,"&lt;"&amp;$S$2-1.9))+(COUNTIF('Round 1 - Hole by Hole'!T54,"&lt;"&amp;$T$2-1.9))</f>
        <v>0</v>
      </c>
      <c r="D57" s="87">
        <f>SUM(COUNTIF('Round 1 - Hole by Hole'!B54,"="&amp;$B$2-1))+(COUNTIF('Round 1 - Hole by Hole'!C54,"="&amp;$C$2-1))+(COUNTIF('Round 1 - Hole by Hole'!D54,"="&amp;$D$2-1))+(COUNTIF('Round 1 - Hole by Hole'!E54,"="&amp;$E$2-1))+(COUNTIF('Round 1 - Hole by Hole'!F54,"="&amp;$F$2-1))+(COUNTIF('Round 1 - Hole by Hole'!G54,"="&amp;$G$2-1))+(COUNTIF('Round 1 - Hole by Hole'!H54,"="&amp;$H$2-1))+(COUNTIF('Round 1 - Hole by Hole'!I54,"="&amp;$I$2-1))+(COUNTIF('Round 1 - Hole by Hole'!J54,"="&amp;$J$2-1))+(COUNTIF('Round 1 - Hole by Hole'!L54,"="&amp;$L$2-1))+(COUNTIF('Round 1 - Hole by Hole'!M54,"="&amp;$M$2-1))+(COUNTIF('Round 1 - Hole by Hole'!N54,"="&amp;$N$2-1))+(COUNTIF('Round 1 - Hole by Hole'!O54,"="&amp;$O$2-1))+(COUNTIF('Round 1 - Hole by Hole'!P54,"="&amp;$P$2-1))+(COUNTIF('Round 1 - Hole by Hole'!Q54,"="&amp;$Q$2-1))+(COUNTIF('Round 1 - Hole by Hole'!R54,"="&amp;$R$2-1))+(COUNTIF('Round 1 - Hole by Hole'!S54,"="&amp;$S$2-1))+(COUNTIF('Round 1 - Hole by Hole'!T54,"="&amp;$T$2-1))</f>
        <v>1</v>
      </c>
      <c r="E57" s="87">
        <f>SUM(COUNTIF('Round 1 - Hole by Hole'!B54,"="&amp;$B$2))+(COUNTIF('Round 1 - Hole by Hole'!C54,"="&amp;$C$2))+(COUNTIF('Round 1 - Hole by Hole'!D54,"="&amp;$D$2))+(COUNTIF('Round 1 - Hole by Hole'!E54,"="&amp;$E$2))+(COUNTIF('Round 1 - Hole by Hole'!F54,"="&amp;$F$2))+(COUNTIF('Round 1 - Hole by Hole'!G54,"="&amp;$G$2))+(COUNTIF('Round 1 - Hole by Hole'!H54,"="&amp;$H$2))+(COUNTIF('Round 1 - Hole by Hole'!I54,"="&amp;$I$2))+(COUNTIF('Round 1 - Hole by Hole'!J54,"="&amp;$J$2))+(COUNTIF('Round 1 - Hole by Hole'!L54,"="&amp;$L$2))+(COUNTIF('Round 1 - Hole by Hole'!M54,"="&amp;$M$2))+(COUNTIF('Round 1 - Hole by Hole'!N54,"="&amp;$N$2))+(COUNTIF('Round 1 - Hole by Hole'!O54,"="&amp;$O$2))+(COUNTIF('Round 1 - Hole by Hole'!P54,"="&amp;$P$2))+(COUNTIF('Round 1 - Hole by Hole'!Q54,"="&amp;$Q$2))+(COUNTIF('Round 1 - Hole by Hole'!R54,"="&amp;$R$2))+(COUNTIF('Round 1 - Hole by Hole'!S54,"="&amp;$S$2))+(COUNTIF('Round 1 - Hole by Hole'!T54,"="&amp;$T$2))</f>
        <v>14</v>
      </c>
      <c r="F57" s="87">
        <f>SUM(COUNTIF('Round 1 - Hole by Hole'!B54,"="&amp;$B$2+1))+(COUNTIF('Round 1 - Hole by Hole'!C54,"="&amp;$C$2+1))+(COUNTIF('Round 1 - Hole by Hole'!D54,"="&amp;$D$2+1))+(COUNTIF('Round 1 - Hole by Hole'!E54,"="&amp;$E$2+1))+(COUNTIF('Round 1 - Hole by Hole'!F54,"="&amp;$F$2+1))+(COUNTIF('Round 1 - Hole by Hole'!G54,"="&amp;$G$2+1))+(COUNTIF('Round 1 - Hole by Hole'!H54,"="&amp;$H$2+1))+(COUNTIF('Round 1 - Hole by Hole'!I54,"="&amp;$I$2+1))+(COUNTIF('Round 1 - Hole by Hole'!J54,"="&amp;$J$2+1))+(COUNTIF('Round 1 - Hole by Hole'!L54,"="&amp;$L$2+1))+(COUNTIF('Round 1 - Hole by Hole'!M54,"="&amp;$M$2+1))+(COUNTIF('Round 1 - Hole by Hole'!N54,"="&amp;$N$2+1))+(COUNTIF('Round 1 - Hole by Hole'!O54,"="&amp;$O$2+1))+(COUNTIF('Round 1 - Hole by Hole'!P54,"="&amp;$P$2+1))+(COUNTIF('Round 1 - Hole by Hole'!Q54,"="&amp;$Q$2+1))+(COUNTIF('Round 1 - Hole by Hole'!R54,"="&amp;$R$2+1))+(COUNTIF('Round 1 - Hole by Hole'!S54,"="&amp;$S$2+1))+(COUNTIF('Round 1 - Hole by Hole'!T54,"="&amp;$T$2+1))</f>
        <v>2</v>
      </c>
      <c r="G57" s="87">
        <f>SUM(COUNTIF('Round 1 - Hole by Hole'!B54,"="&amp;$B$2+2))+(COUNTIF('Round 1 - Hole by Hole'!C54,"="&amp;$C$2+2))+(COUNTIF('Round 1 - Hole by Hole'!D54,"="&amp;$D$2+2))+(COUNTIF('Round 1 - Hole by Hole'!E54,"="&amp;$E$2+2))+(COUNTIF('Round 1 - Hole by Hole'!F54,"="&amp;$F$2+2))+(COUNTIF('Round 1 - Hole by Hole'!G54,"="&amp;$G$2+2))+(COUNTIF('Round 1 - Hole by Hole'!H54,"="&amp;$H$2+2))+(COUNTIF('Round 1 - Hole by Hole'!I54,"="&amp;$I$2+2))+(COUNTIF('Round 1 - Hole by Hole'!J54,"="&amp;$J$2+2))+(COUNTIF('Round 1 - Hole by Hole'!L54,"="&amp;$L$2+2))+(COUNTIF('Round 1 - Hole by Hole'!M54,"="&amp;$M$2+2))+(COUNTIF('Round 1 - Hole by Hole'!N54,"="&amp;$N$2+2))+(COUNTIF('Round 1 - Hole by Hole'!O54,"="&amp;$O$2+2))+(COUNTIF('Round 1 - Hole by Hole'!P54,"="&amp;$P$2+2))+(COUNTIF('Round 1 - Hole by Hole'!Q54,"="&amp;$Q$2+2))+(COUNTIF('Round 1 - Hole by Hole'!R54,"="&amp;$R$2+2))+(COUNTIF('Round 1 - Hole by Hole'!S54,"="&amp;$S$2+2))+(COUNTIF('Round 1 - Hole by Hole'!T54,"="&amp;$T$2+2))</f>
        <v>0</v>
      </c>
      <c r="H57" s="87">
        <f>SUM(COUNTIF('Round 1 - Hole by Hole'!B54,"&gt;"&amp;$B$2+2.1))+(COUNTIF('Round 1 - Hole by Hole'!C54,"&gt;"&amp;$C$2+2.1))+(COUNTIF('Round 1 - Hole by Hole'!D54,"&gt;"&amp;$D$2+2.1))+(COUNTIF('Round 1 - Hole by Hole'!E54,"&gt;"&amp;$E$2+2.1))+(COUNTIF('Round 1 - Hole by Hole'!F54,"&gt;"&amp;$F$2+2.1))+(COUNTIF('Round 1 - Hole by Hole'!G54,"&gt;"&amp;$G$2+2.1))+(COUNTIF('Round 1 - Hole by Hole'!H54,"&gt;"&amp;$H$2+2.1))+(COUNTIF('Round 1 - Hole by Hole'!I54,"&gt;"&amp;$I$2+2.1))+(COUNTIF('Round 1 - Hole by Hole'!J54,"&gt;"&amp;$J$2+2.1))+(COUNTIF('Round 1 - Hole by Hole'!L54,"&gt;"&amp;$L$2+2.1))+(COUNTIF('Round 1 - Hole by Hole'!M54,"&gt;"&amp;$M$2+2.1))+(COUNTIF('Round 1 - Hole by Hole'!N54,"&gt;"&amp;$N$2+2.1))+(COUNTIF('Round 1 - Hole by Hole'!O54,"&gt;"&amp;$O$2+2.1))+(COUNTIF('Round 1 - Hole by Hole'!P54,"&gt;"&amp;$P$2+2.1))+(COUNTIF('Round 1 - Hole by Hole'!Q54,"&gt;"&amp;$Q$2+2.1))+(COUNTIF('Round 1 - Hole by Hole'!R54,"&gt;"&amp;$R$2+2.1))+(COUNTIF('Round 1 - Hole by Hole'!S54,"&gt;"&amp;$S$2+2.1))+(COUNTIF('Round 1 - Hole by Hole'!T54,"&gt;"&amp;$T$2+2.1))</f>
        <v>1</v>
      </c>
      <c r="J57" s="86">
        <f>SUM(COUNTIF('Round 2 - Hole by Hole'!B54,"&lt;"&amp;$B$2-1.9))+(COUNTIF('Round 2 - Hole by Hole'!C54,"&lt;"&amp;$C$2-1.9))+(COUNTIF('Round 2 - Hole by Hole'!D54,"&lt;"&amp;$D$2-1.9))+(COUNTIF('Round 2 - Hole by Hole'!E54,"&lt;"&amp;$E$2-1.9))+(COUNTIF('Round 2 - Hole by Hole'!F54,"&lt;"&amp;$F$2-1.9))+(COUNTIF('Round 2 - Hole by Hole'!G54,"&lt;"&amp;$G$2-1.9))+(COUNTIF('Round 2 - Hole by Hole'!H54,"&lt;"&amp;$H$2-1.9))+(COUNTIF('Round 2 - Hole by Hole'!I54,"&lt;"&amp;$I$2-1.9))+(COUNTIF('Round 2 - Hole by Hole'!J54,"&lt;"&amp;$J$2-1.9))+(COUNTIF('Round 2 - Hole by Hole'!L54,"&lt;"&amp;$L$2-1.9))+(COUNTIF('Round 2 - Hole by Hole'!M54,"&lt;"&amp;$M$2-1.9))+(COUNTIF('Round 2 - Hole by Hole'!N54,"&lt;"&amp;$N$2-1.9))+(COUNTIF('Round 2 - Hole by Hole'!O54,"&lt;"&amp;$O$2-1.9))+(COUNTIF('Round 2 - Hole by Hole'!P54,"&lt;"&amp;$P$2-1.9))+(COUNTIF('Round 2 - Hole by Hole'!Q54,"&lt;"&amp;$Q$2-1.9))+(COUNTIF('Round 2 - Hole by Hole'!R54,"&lt;"&amp;$R$2-1.9))+(COUNTIF('Round 2 - Hole by Hole'!S54,"&lt;"&amp;$S$2-1.9))+(COUNTIF('Round 2 - Hole by Hole'!T54,"&lt;"&amp;$T$2-1.9))</f>
        <v>0</v>
      </c>
      <c r="K57" s="87">
        <f>SUM(COUNTIF('Round 2 - Hole by Hole'!B54,"="&amp;$B$2-1))+(COUNTIF('Round 2 - Hole by Hole'!C54,"="&amp;$C$2-1))+(COUNTIF('Round 2 - Hole by Hole'!D54,"="&amp;$D$2-1))+(COUNTIF('Round 2 - Hole by Hole'!E54,"="&amp;$E$2-1))+(COUNTIF('Round 2 - Hole by Hole'!F54,"="&amp;$F$2-1))+(COUNTIF('Round 2 - Hole by Hole'!G54,"="&amp;$G$2-1))+(COUNTIF('Round 2 - Hole by Hole'!H54,"="&amp;$H$2-1))+(COUNTIF('Round 2 - Hole by Hole'!I54,"="&amp;$I$2-1))+(COUNTIF('Round 2 - Hole by Hole'!J54,"="&amp;$J$2-1))+(COUNTIF('Round 2 - Hole by Hole'!L54,"="&amp;$L$2-1))+(COUNTIF('Round 2 - Hole by Hole'!M54,"="&amp;$M$2-1))+(COUNTIF('Round 2 - Hole by Hole'!N54,"="&amp;$N$2-1))+(COUNTIF('Round 2 - Hole by Hole'!O54,"="&amp;$O$2-1))+(COUNTIF('Round 2 - Hole by Hole'!P54,"="&amp;$P$2-1))+(COUNTIF('Round 2 - Hole by Hole'!Q54,"="&amp;$Q$2-1))+(COUNTIF('Round 2 - Hole by Hole'!R54,"="&amp;$R$2-1))+(COUNTIF('Round 2 - Hole by Hole'!S54,"="&amp;$S$2-1))+(COUNTIF('Round 2 - Hole by Hole'!T54,"="&amp;$T$2-1))</f>
        <v>4</v>
      </c>
      <c r="L57" s="87">
        <f>SUM(COUNTIF('Round 2 - Hole by Hole'!B54,"="&amp;$B$2))+(COUNTIF('Round 2 - Hole by Hole'!C54,"="&amp;$C$2))+(COUNTIF('Round 2 - Hole by Hole'!D54,"="&amp;$D$2))+(COUNTIF('Round 2 - Hole by Hole'!E54,"="&amp;$E$2))+(COUNTIF('Round 2 - Hole by Hole'!F54,"="&amp;$F$2))+(COUNTIF('Round 2 - Hole by Hole'!G54,"="&amp;$G$2))+(COUNTIF('Round 2 - Hole by Hole'!H54,"="&amp;$H$2))+(COUNTIF('Round 2 - Hole by Hole'!I54,"="&amp;$I$2))+(COUNTIF('Round 2 - Hole by Hole'!J54,"="&amp;$J$2))+(COUNTIF('Round 2 - Hole by Hole'!L54,"="&amp;$L$2))+(COUNTIF('Round 2 - Hole by Hole'!M54,"="&amp;$M$2))+(COUNTIF('Round 2 - Hole by Hole'!N54,"="&amp;$N$2))+(COUNTIF('Round 2 - Hole by Hole'!O54,"="&amp;$O$2))+(COUNTIF('Round 2 - Hole by Hole'!P54,"="&amp;$P$2))+(COUNTIF('Round 2 - Hole by Hole'!Q54,"="&amp;$Q$2))+(COUNTIF('Round 2 - Hole by Hole'!R54,"="&amp;$R$2))+(COUNTIF('Round 2 - Hole by Hole'!S54,"="&amp;$S$2))+(COUNTIF('Round 2 - Hole by Hole'!T54,"="&amp;$T$2))</f>
        <v>13</v>
      </c>
      <c r="M57" s="87">
        <f>SUM(COUNTIF('Round 2 - Hole by Hole'!B54,"="&amp;$B$2+1))+(COUNTIF('Round 2 - Hole by Hole'!C54,"="&amp;$C$2+1))+(COUNTIF('Round 2 - Hole by Hole'!D54,"="&amp;$D$2+1))+(COUNTIF('Round 2 - Hole by Hole'!E54,"="&amp;$E$2+1))+(COUNTIF('Round 2 - Hole by Hole'!F54,"="&amp;$F$2+1))+(COUNTIF('Round 2 - Hole by Hole'!G54,"="&amp;$G$2+1))+(COUNTIF('Round 2 - Hole by Hole'!H54,"="&amp;$H$2+1))+(COUNTIF('Round 2 - Hole by Hole'!I54,"="&amp;$I$2+1))+(COUNTIF('Round 2 - Hole by Hole'!J54,"="&amp;$J$2+1))+(COUNTIF('Round 2 - Hole by Hole'!L54,"="&amp;$L$2+1))+(COUNTIF('Round 2 - Hole by Hole'!M54,"="&amp;$M$2+1))+(COUNTIF('Round 2 - Hole by Hole'!N54,"="&amp;$N$2+1))+(COUNTIF('Round 2 - Hole by Hole'!O54,"="&amp;$O$2+1))+(COUNTIF('Round 2 - Hole by Hole'!P54,"="&amp;$P$2+1))+(COUNTIF('Round 2 - Hole by Hole'!Q54,"="&amp;$Q$2+1))+(COUNTIF('Round 2 - Hole by Hole'!R54,"="&amp;$R$2+1))+(COUNTIF('Round 2 - Hole by Hole'!S54,"="&amp;$S$2+1))+(COUNTIF('Round 2 - Hole by Hole'!T54,"="&amp;$T$2+1))</f>
        <v>1</v>
      </c>
      <c r="N57" s="87">
        <f>SUM(COUNTIF('Round 2 - Hole by Hole'!B54,"="&amp;$B$2+2))+(COUNTIF('Round 2 - Hole by Hole'!C54,"="&amp;$C$2+2))+(COUNTIF('Round 2 - Hole by Hole'!D54,"="&amp;$D$2+2))+(COUNTIF('Round 2 - Hole by Hole'!E54,"="&amp;$E$2+2))+(COUNTIF('Round 2 - Hole by Hole'!F54,"="&amp;$F$2+2))+(COUNTIF('Round 2 - Hole by Hole'!G54,"="&amp;$G$2+2))+(COUNTIF('Round 2 - Hole by Hole'!H54,"="&amp;$H$2+2))+(COUNTIF('Round 2 - Hole by Hole'!I54,"="&amp;$I$2+2))+(COUNTIF('Round 2 - Hole by Hole'!J54,"="&amp;$J$2+2))+(COUNTIF('Round 2 - Hole by Hole'!L54,"="&amp;$L$2+2))+(COUNTIF('Round 2 - Hole by Hole'!M54,"="&amp;$M$2+2))+(COUNTIF('Round 2 - Hole by Hole'!N54,"="&amp;$N$2+2))+(COUNTIF('Round 2 - Hole by Hole'!O54,"="&amp;$O$2+2))+(COUNTIF('Round 2 - Hole by Hole'!P54,"="&amp;$P$2+2))+(COUNTIF('Round 2 - Hole by Hole'!Q54,"="&amp;$Q$2+2))+(COUNTIF('Round 2 - Hole by Hole'!R54,"="&amp;$R$2+2))+(COUNTIF('Round 2 - Hole by Hole'!S54,"="&amp;$S$2+2))+(COUNTIF('Round 2 - Hole by Hole'!T54,"="&amp;$T$2+2))</f>
        <v>0</v>
      </c>
      <c r="O57" s="87">
        <f>SUM(COUNTIF('Round 2 - Hole by Hole'!B54,"&gt;"&amp;$B$2+2.1))+(COUNTIF('Round 2 - Hole by Hole'!C54,"&gt;"&amp;$C$2+2.1))+(COUNTIF('Round 2 - Hole by Hole'!D54,"&gt;"&amp;$D$2+2.1))+(COUNTIF('Round 2 - Hole by Hole'!E54,"&gt;"&amp;$E$2+2.1))+(COUNTIF('Round 2 - Hole by Hole'!F54,"&gt;"&amp;$F$2+2.1))+(COUNTIF('Round 2 - Hole by Hole'!G54,"&gt;"&amp;$G$2+2.1))+(COUNTIF('Round 2 - Hole by Hole'!H54,"&gt;"&amp;$H$2+2.1))+(COUNTIF('Round 2 - Hole by Hole'!I54,"&gt;"&amp;$I$2+2.1))+(COUNTIF('Round 2 - Hole by Hole'!J54,"&gt;"&amp;$J$2+2.1))+(COUNTIF('Round 2 - Hole by Hole'!L54,"&gt;"&amp;$L$2+2.1))+(COUNTIF('Round 2 - Hole by Hole'!M54,"&gt;"&amp;$M$2+2.1))+(COUNTIF('Round 2 - Hole by Hole'!N54,"&gt;"&amp;$N$2+2.1))+(COUNTIF('Round 2 - Hole by Hole'!O54,"&gt;"&amp;$O$2+2.1))+(COUNTIF('Round 2 - Hole by Hole'!P54,"&gt;"&amp;$P$2+2.1))+(COUNTIF('Round 2 - Hole by Hole'!Q54,"&gt;"&amp;$Q$2+2.1))+(COUNTIF('Round 2 - Hole by Hole'!R54,"&gt;"&amp;$R$2+2.1))+(COUNTIF('Round 2 - Hole by Hole'!S54,"&gt;"&amp;$S$2+2.1))+(COUNTIF('Round 2 - Hole by Hole'!T54,"&gt;"&amp;$T$2+2.1))</f>
        <v>0</v>
      </c>
      <c r="Q57" s="86">
        <f>SUM(COUNTIF('Round 3 - Hole by Hole'!B54,"&lt;"&amp;$B$3-1.9))+(COUNTIF('Round 3 - Hole by Hole'!C54,"&lt;"&amp;$C$3-1.9))+(COUNTIF('Round 3 - Hole by Hole'!D54,"&lt;"&amp;$D$3-1.9))+(COUNTIF('Round 3 - Hole by Hole'!E54,"&lt;"&amp;$E$3-1.9))+(COUNTIF('Round 3 - Hole by Hole'!F54,"&lt;"&amp;$F$3-1.9))+(COUNTIF('Round 3 - Hole by Hole'!G54,"&lt;"&amp;$G$3-1.9))+(COUNTIF('Round 3 - Hole by Hole'!H54,"&lt;"&amp;$H$3-1.9))+(COUNTIF('Round 3 - Hole by Hole'!I54,"&lt;"&amp;$I$3-1.9))+(COUNTIF('Round 3 - Hole by Hole'!J54,"&lt;"&amp;$J$3-1.9))+(COUNTIF('Round 3 - Hole by Hole'!L54,"&lt;"&amp;$L$3-1.9))+(COUNTIF('Round 3 - Hole by Hole'!M54,"&lt;"&amp;$M$3-1.9))+(COUNTIF('Round 3 - Hole by Hole'!N54,"&lt;"&amp;$N$3-1.9))+(COUNTIF('Round 3 - Hole by Hole'!O54,"&lt;"&amp;$O$3-1.9))+(COUNTIF('Round 3 - Hole by Hole'!P54,"&lt;"&amp;$P$3-1.9))+(COUNTIF('Round 3 - Hole by Hole'!Q54,"&lt;"&amp;$Q$3-1.9))+(COUNTIF('Round 3 - Hole by Hole'!R54,"&lt;"&amp;$R$3-1.9))+(COUNTIF('Round 3 - Hole by Hole'!S54,"&lt;"&amp;$S$3-1.9))+(COUNTIF('Round 3 - Hole by Hole'!T54,"&lt;"&amp;$T$3-1.9))</f>
        <v>0</v>
      </c>
      <c r="R57" s="87">
        <f>SUM(COUNTIF('Round 3 - Hole by Hole'!B54,"="&amp;$B$3-1))+(COUNTIF('Round 3 - Hole by Hole'!C54,"="&amp;$C$3-1))+(COUNTIF('Round 3 - Hole by Hole'!D54,"="&amp;$D$3-1))+(COUNTIF('Round 3 - Hole by Hole'!E54,"="&amp;$E$3-1))+(COUNTIF('Round 3 - Hole by Hole'!F54,"="&amp;$F$3-1))+(COUNTIF('Round 3 - Hole by Hole'!G54,"="&amp;$G$3-1))+(COUNTIF('Round 3 - Hole by Hole'!H54,"="&amp;$H$3-1))+(COUNTIF('Round 3 - Hole by Hole'!I54,"="&amp;$I$3-1))+(COUNTIF('Round 3 - Hole by Hole'!J54,"="&amp;$J$3-1))+(COUNTIF('Round 3 - Hole by Hole'!L54,"="&amp;$L$3-1))+(COUNTIF('Round 3 - Hole by Hole'!M54,"="&amp;$M$3-1))+(COUNTIF('Round 3 - Hole by Hole'!N54,"="&amp;$N$3-1))+(COUNTIF('Round 3 - Hole by Hole'!O54,"="&amp;$O$3-1))+(COUNTIF('Round 3 - Hole by Hole'!P54,"="&amp;$P$3-1))+(COUNTIF('Round 3 - Hole by Hole'!Q54,"="&amp;$Q$3-1))+(COUNTIF('Round 3 - Hole by Hole'!R54,"="&amp;$R$3-1))+(COUNTIF('Round 3 - Hole by Hole'!S54,"="&amp;$S$3-1))+(COUNTIF('Round 3 - Hole by Hole'!T54,"="&amp;$T$3-1))</f>
        <v>5</v>
      </c>
      <c r="S57" s="87">
        <f>SUM(COUNTIF('Round 3 - Hole by Hole'!B54,"="&amp;$B$3))+(COUNTIF('Round 3 - Hole by Hole'!C54,"="&amp;$C$3))+(COUNTIF('Round 3 - Hole by Hole'!D54,"="&amp;$D$3))+(COUNTIF('Round 3 - Hole by Hole'!E54,"="&amp;$E$3))+(COUNTIF('Round 3 - Hole by Hole'!F54,"="&amp;$F$3))+(COUNTIF('Round 3 - Hole by Hole'!G54,"="&amp;$G$3))+(COUNTIF('Round 3 - Hole by Hole'!H54,"="&amp;$H$3))+(COUNTIF('Round 3 - Hole by Hole'!I54,"="&amp;$I$3))+(COUNTIF('Round 3 - Hole by Hole'!J54,"="&amp;$J$3))+(COUNTIF('Round 3 - Hole by Hole'!L54,"="&amp;$L$3))+(COUNTIF('Round 3 - Hole by Hole'!M54,"="&amp;$M$3))+(COUNTIF('Round 3 - Hole by Hole'!N54,"="&amp;$N$3))+(COUNTIF('Round 3 - Hole by Hole'!O54,"="&amp;$O$3))+(COUNTIF('Round 3 - Hole by Hole'!P54,"="&amp;$P$3))+(COUNTIF('Round 3 - Hole by Hole'!Q54,"="&amp;$Q$3))+(COUNTIF('Round 3 - Hole by Hole'!R54,"="&amp;$R$3))+(COUNTIF('Round 3 - Hole by Hole'!S54,"="&amp;$S$3))+(COUNTIF('Round 3 - Hole by Hole'!T54,"="&amp;$T$3))</f>
        <v>10</v>
      </c>
      <c r="T57" s="87">
        <f>SUM(COUNTIF('Round 3 - Hole by Hole'!B54,"="&amp;$B$3+1))+(COUNTIF('Round 3 - Hole by Hole'!C54,"="&amp;$C$3+1))+(COUNTIF('Round 3 - Hole by Hole'!D54,"="&amp;$D$3+1))+(COUNTIF('Round 3 - Hole by Hole'!E54,"="&amp;$E$3+1))+(COUNTIF('Round 3 - Hole by Hole'!F54,"="&amp;$F$3+1))+(COUNTIF('Round 3 - Hole by Hole'!G54,"="&amp;$G$3+1))+(COUNTIF('Round 3 - Hole by Hole'!H54,"="&amp;$H$3+1))+(COUNTIF('Round 3 - Hole by Hole'!I54,"="&amp;$I$3+1))+(COUNTIF('Round 3 - Hole by Hole'!J54,"="&amp;$J$3+1))+(COUNTIF('Round 3 - Hole by Hole'!L54,"="&amp;$L$3+1))+(COUNTIF('Round 3 - Hole by Hole'!M54,"="&amp;$M$3+1))+(COUNTIF('Round 3 - Hole by Hole'!N54,"="&amp;$N$3+1))+(COUNTIF('Round 3 - Hole by Hole'!O54,"="&amp;$O$3+1))+(COUNTIF('Round 3 - Hole by Hole'!P54,"="&amp;$P$3+1))+(COUNTIF('Round 3 - Hole by Hole'!Q54,"="&amp;$Q$3+1))+(COUNTIF('Round 3 - Hole by Hole'!R54,"="&amp;$R$3+1))+(COUNTIF('Round 3 - Hole by Hole'!S54,"="&amp;$S$3+1))+(COUNTIF('Round 3 - Hole by Hole'!T54,"="&amp;$T$3+1))</f>
        <v>3</v>
      </c>
      <c r="U57" s="87">
        <f>SUM(COUNTIF('Round 3 - Hole by Hole'!B54,"="&amp;$B$3+2))+(COUNTIF('Round 3 - Hole by Hole'!C54,"="&amp;$C$3+2))+(COUNTIF('Round 3 - Hole by Hole'!D54,"="&amp;$D$3+2))+(COUNTIF('Round 3 - Hole by Hole'!E54,"="&amp;$E$3+2))+(COUNTIF('Round 3 - Hole by Hole'!F54,"="&amp;$F$3+2))+(COUNTIF('Round 3 - Hole by Hole'!G54,"="&amp;$G$3+2))+(COUNTIF('Round 3 - Hole by Hole'!H54,"="&amp;$H$3+2))+(COUNTIF('Round 3 - Hole by Hole'!I54,"="&amp;$I$3+2))+(COUNTIF('Round 3 - Hole by Hole'!J54,"="&amp;$J$3+2))+(COUNTIF('Round 3 - Hole by Hole'!L54,"="&amp;$L$3+2))+(COUNTIF('Round 3 - Hole by Hole'!M54,"="&amp;$M$3+2))+(COUNTIF('Round 3 - Hole by Hole'!N54,"="&amp;$N$3+2))+(COUNTIF('Round 3 - Hole by Hole'!O54,"="&amp;$O$3+2))+(COUNTIF('Round 3 - Hole by Hole'!P54,"="&amp;$P$3+2))+(COUNTIF('Round 3 - Hole by Hole'!Q54,"="&amp;$Q$3+2))+(COUNTIF('Round 3 - Hole by Hole'!R54,"="&amp;$R$3+2))+(COUNTIF('Round 3 - Hole by Hole'!S54,"="&amp;$S$3+2))+(COUNTIF('Round 3 - Hole by Hole'!T54,"="&amp;$T$3+2))</f>
        <v>0</v>
      </c>
      <c r="V57" s="87">
        <f>SUM(COUNTIF('Round 3 - Hole by Hole'!B54,"&gt;"&amp;$B$3+2.1))+(COUNTIF('Round 3 - Hole by Hole'!C54,"&gt;"&amp;$C$3+2.1))+(COUNTIF('Round 3 - Hole by Hole'!D54,"&gt;"&amp;$D$3+2.1))+(COUNTIF('Round 3 - Hole by Hole'!E54,"&gt;"&amp;$E$3+2.1))+(COUNTIF('Round 3 - Hole by Hole'!F54,"&gt;"&amp;$F$3+2.1))+(COUNTIF('Round 3 - Hole by Hole'!G54,"&gt;"&amp;$G$3+2.1))+(COUNTIF('Round 3 - Hole by Hole'!H54,"&gt;"&amp;$H$3+2.1))+(COUNTIF('Round 3 - Hole by Hole'!I54,"&gt;"&amp;$I$3+2.1))+(COUNTIF('Round 3 - Hole by Hole'!J54,"&gt;"&amp;$J$3+2.1))+(COUNTIF('Round 3 - Hole by Hole'!L54,"&gt;"&amp;$L$3+2.1))+(COUNTIF('Round 3 - Hole by Hole'!M54,"&gt;"&amp;$M$3+2.1))+(COUNTIF('Round 3 - Hole by Hole'!N54,"&gt;"&amp;$N$3+2.1))+(COUNTIF('Round 3 - Hole by Hole'!O54,"&gt;"&amp;$O$3+2.1))+(COUNTIF('Round 3 - Hole by Hole'!P54,"&gt;"&amp;$P$3+2.1))+(COUNTIF('Round 3 - Hole by Hole'!Q54,"&gt;"&amp;$Q$3+2.1))+(COUNTIF('Round 3 - Hole by Hole'!R54,"&gt;"&amp;$R$3+2.1))+(COUNTIF('Round 3 - Hole by Hole'!S54,"&gt;"&amp;$S$3+2.1))+(COUNTIF('Round 3 - Hole by Hole'!T54,"&gt;"&amp;$T$3+2.1))</f>
        <v>0</v>
      </c>
      <c r="X57" s="86">
        <f>SUM(C57,J57,Q57)</f>
        <v>0</v>
      </c>
      <c r="Y57" s="86">
        <f t="shared" ref="Y57:Y61" si="79">SUM(D57,K57,R57)</f>
        <v>10</v>
      </c>
      <c r="Z57" s="86">
        <f t="shared" ref="Z57:Z61" si="80">SUM(E57,L57,S57)</f>
        <v>37</v>
      </c>
      <c r="AA57" s="86">
        <f t="shared" ref="AA57:AA61" si="81">SUM(F57,M57,T57)</f>
        <v>6</v>
      </c>
      <c r="AB57" s="86">
        <f t="shared" ref="AB57:AB61" si="82">SUM(G57,N57,U57)</f>
        <v>0</v>
      </c>
      <c r="AC57" s="86">
        <f>SUM(H57,O57,V57)</f>
        <v>1</v>
      </c>
    </row>
    <row r="58" spans="1:29">
      <c r="A58" s="60" t="str">
        <f>'Players by Team'!G19</f>
        <v>ANNA TAKAHASHI</v>
      </c>
      <c r="B58" s="90"/>
      <c r="C58" s="110">
        <f>SUM(COUNTIF('Round 1 - Hole by Hole'!B55,"&lt;"&amp;$B$2-1.9))+(COUNTIF('Round 1 - Hole by Hole'!C55,"&lt;"&amp;$C$2-1.9))+(COUNTIF('Round 1 - Hole by Hole'!D55,"&lt;"&amp;$D$2-1.9))+(COUNTIF('Round 1 - Hole by Hole'!E55,"&lt;"&amp;$E$2-1.9))+(COUNTIF('Round 1 - Hole by Hole'!F55,"&lt;"&amp;$F$2-1.9))+(COUNTIF('Round 1 - Hole by Hole'!G55,"&lt;"&amp;$G$2-1.9))+(COUNTIF('Round 1 - Hole by Hole'!H55,"&lt;"&amp;$H$2-1.9))+(COUNTIF('Round 1 - Hole by Hole'!I55,"&lt;"&amp;$I$2-1.9))+(COUNTIF('Round 1 - Hole by Hole'!J55,"&lt;"&amp;$J$2-1.9))+(COUNTIF('Round 1 - Hole by Hole'!L55,"&lt;"&amp;$L$2-1.9))+(COUNTIF('Round 1 - Hole by Hole'!M55,"&lt;"&amp;$M$2-1.9))+(COUNTIF('Round 1 - Hole by Hole'!N55,"&lt;"&amp;$N$2-1.9))+(COUNTIF('Round 1 - Hole by Hole'!O55,"&lt;"&amp;$O$2-1.9))+(COUNTIF('Round 1 - Hole by Hole'!P55,"&lt;"&amp;$P$2-1.9))+(COUNTIF('Round 1 - Hole by Hole'!Q55,"&lt;"&amp;$Q$2-1.9))+(COUNTIF('Round 1 - Hole by Hole'!R55,"&lt;"&amp;$R$2-1.9))+(COUNTIF('Round 1 - Hole by Hole'!S55,"&lt;"&amp;$S$2-1.9))+(COUNTIF('Round 1 - Hole by Hole'!T55,"&lt;"&amp;$T$2-1.9))</f>
        <v>0</v>
      </c>
      <c r="D58" s="110">
        <f>SUM(COUNTIF('Round 1 - Hole by Hole'!B55,"="&amp;$B$2-1))+(COUNTIF('Round 1 - Hole by Hole'!C55,"="&amp;$C$2-1))+(COUNTIF('Round 1 - Hole by Hole'!D55,"="&amp;$D$2-1))+(COUNTIF('Round 1 - Hole by Hole'!E55,"="&amp;$E$2-1))+(COUNTIF('Round 1 - Hole by Hole'!F55,"="&amp;$F$2-1))+(COUNTIF('Round 1 - Hole by Hole'!G55,"="&amp;$G$2-1))+(COUNTIF('Round 1 - Hole by Hole'!H55,"="&amp;$H$2-1))+(COUNTIF('Round 1 - Hole by Hole'!I55,"="&amp;$I$2-1))+(COUNTIF('Round 1 - Hole by Hole'!J55,"="&amp;$J$2-1))+(COUNTIF('Round 1 - Hole by Hole'!L55,"="&amp;$L$2-1))+(COUNTIF('Round 1 - Hole by Hole'!M55,"="&amp;$M$2-1))+(COUNTIF('Round 1 - Hole by Hole'!N55,"="&amp;$N$2-1))+(COUNTIF('Round 1 - Hole by Hole'!O55,"="&amp;$O$2-1))+(COUNTIF('Round 1 - Hole by Hole'!P55,"="&amp;$P$2-1))+(COUNTIF('Round 1 - Hole by Hole'!Q55,"="&amp;$Q$2-1))+(COUNTIF('Round 1 - Hole by Hole'!R55,"="&amp;$R$2-1))+(COUNTIF('Round 1 - Hole by Hole'!S55,"="&amp;$S$2-1))+(COUNTIF('Round 1 - Hole by Hole'!T55,"="&amp;$T$2-1))</f>
        <v>1</v>
      </c>
      <c r="E58" s="110">
        <f>SUM(COUNTIF('Round 1 - Hole by Hole'!B55,"="&amp;$B$2))+(COUNTIF('Round 1 - Hole by Hole'!C55,"="&amp;$C$2))+(COUNTIF('Round 1 - Hole by Hole'!D55,"="&amp;$D$2))+(COUNTIF('Round 1 - Hole by Hole'!E55,"="&amp;$E$2))+(COUNTIF('Round 1 - Hole by Hole'!F55,"="&amp;$F$2))+(COUNTIF('Round 1 - Hole by Hole'!G55,"="&amp;$G$2))+(COUNTIF('Round 1 - Hole by Hole'!H55,"="&amp;$H$2))+(COUNTIF('Round 1 - Hole by Hole'!I55,"="&amp;$I$2))+(COUNTIF('Round 1 - Hole by Hole'!J55,"="&amp;$J$2))+(COUNTIF('Round 1 - Hole by Hole'!L55,"="&amp;$L$2))+(COUNTIF('Round 1 - Hole by Hole'!M55,"="&amp;$M$2))+(COUNTIF('Round 1 - Hole by Hole'!N55,"="&amp;$N$2))+(COUNTIF('Round 1 - Hole by Hole'!O55,"="&amp;$O$2))+(COUNTIF('Round 1 - Hole by Hole'!P55,"="&amp;$P$2))+(COUNTIF('Round 1 - Hole by Hole'!Q55,"="&amp;$Q$2))+(COUNTIF('Round 1 - Hole by Hole'!R55,"="&amp;$R$2))+(COUNTIF('Round 1 - Hole by Hole'!S55,"="&amp;$S$2))+(COUNTIF('Round 1 - Hole by Hole'!T55,"="&amp;$T$2))</f>
        <v>14</v>
      </c>
      <c r="F58" s="110">
        <f>SUM(COUNTIF('Round 1 - Hole by Hole'!B55,"="&amp;$B$2+1))+(COUNTIF('Round 1 - Hole by Hole'!C55,"="&amp;$C$2+1))+(COUNTIF('Round 1 - Hole by Hole'!D55,"="&amp;$D$2+1))+(COUNTIF('Round 1 - Hole by Hole'!E55,"="&amp;$E$2+1))+(COUNTIF('Round 1 - Hole by Hole'!F55,"="&amp;$F$2+1))+(COUNTIF('Round 1 - Hole by Hole'!G55,"="&amp;$G$2+1))+(COUNTIF('Round 1 - Hole by Hole'!H55,"="&amp;$H$2+1))+(COUNTIF('Round 1 - Hole by Hole'!I55,"="&amp;$I$2+1))+(COUNTIF('Round 1 - Hole by Hole'!J55,"="&amp;$J$2+1))+(COUNTIF('Round 1 - Hole by Hole'!L55,"="&amp;$L$2+1))+(COUNTIF('Round 1 - Hole by Hole'!M55,"="&amp;$M$2+1))+(COUNTIF('Round 1 - Hole by Hole'!N55,"="&amp;$N$2+1))+(COUNTIF('Round 1 - Hole by Hole'!O55,"="&amp;$O$2+1))+(COUNTIF('Round 1 - Hole by Hole'!P55,"="&amp;$P$2+1))+(COUNTIF('Round 1 - Hole by Hole'!Q55,"="&amp;$Q$2+1))+(COUNTIF('Round 1 - Hole by Hole'!R55,"="&amp;$R$2+1))+(COUNTIF('Round 1 - Hole by Hole'!S55,"="&amp;$S$2+1))+(COUNTIF('Round 1 - Hole by Hole'!T55,"="&amp;$T$2+1))</f>
        <v>2</v>
      </c>
      <c r="G58" s="110">
        <f>SUM(COUNTIF('Round 1 - Hole by Hole'!B55,"="&amp;$B$2+2))+(COUNTIF('Round 1 - Hole by Hole'!C55,"="&amp;$C$2+2))+(COUNTIF('Round 1 - Hole by Hole'!D55,"="&amp;$D$2+2))+(COUNTIF('Round 1 - Hole by Hole'!E55,"="&amp;$E$2+2))+(COUNTIF('Round 1 - Hole by Hole'!F55,"="&amp;$F$2+2))+(COUNTIF('Round 1 - Hole by Hole'!G55,"="&amp;$G$2+2))+(COUNTIF('Round 1 - Hole by Hole'!H55,"="&amp;$H$2+2))+(COUNTIF('Round 1 - Hole by Hole'!I55,"="&amp;$I$2+2))+(COUNTIF('Round 1 - Hole by Hole'!J55,"="&amp;$J$2+2))+(COUNTIF('Round 1 - Hole by Hole'!L55,"="&amp;$L$2+2))+(COUNTIF('Round 1 - Hole by Hole'!M55,"="&amp;$M$2+2))+(COUNTIF('Round 1 - Hole by Hole'!N55,"="&amp;$N$2+2))+(COUNTIF('Round 1 - Hole by Hole'!O55,"="&amp;$O$2+2))+(COUNTIF('Round 1 - Hole by Hole'!P55,"="&amp;$P$2+2))+(COUNTIF('Round 1 - Hole by Hole'!Q55,"="&amp;$Q$2+2))+(COUNTIF('Round 1 - Hole by Hole'!R55,"="&amp;$R$2+2))+(COUNTIF('Round 1 - Hole by Hole'!S55,"="&amp;$S$2+2))+(COUNTIF('Round 1 - Hole by Hole'!T55,"="&amp;$T$2+2))</f>
        <v>1</v>
      </c>
      <c r="H58" s="110">
        <f>SUM(COUNTIF('Round 1 - Hole by Hole'!B55,"&gt;"&amp;$B$2+2.1))+(COUNTIF('Round 1 - Hole by Hole'!C55,"&gt;"&amp;$C$2+2.1))+(COUNTIF('Round 1 - Hole by Hole'!D55,"&gt;"&amp;$D$2+2.1))+(COUNTIF('Round 1 - Hole by Hole'!E55,"&gt;"&amp;$E$2+2.1))+(COUNTIF('Round 1 - Hole by Hole'!F55,"&gt;"&amp;$F$2+2.1))+(COUNTIF('Round 1 - Hole by Hole'!G55,"&gt;"&amp;$G$2+2.1))+(COUNTIF('Round 1 - Hole by Hole'!H55,"&gt;"&amp;$H$2+2.1))+(COUNTIF('Round 1 - Hole by Hole'!I55,"&gt;"&amp;$I$2+2.1))+(COUNTIF('Round 1 - Hole by Hole'!J55,"&gt;"&amp;$J$2+2.1))+(COUNTIF('Round 1 - Hole by Hole'!L55,"&gt;"&amp;$L$2+2.1))+(COUNTIF('Round 1 - Hole by Hole'!M55,"&gt;"&amp;$M$2+2.1))+(COUNTIF('Round 1 - Hole by Hole'!N55,"&gt;"&amp;$N$2+2.1))+(COUNTIF('Round 1 - Hole by Hole'!O55,"&gt;"&amp;$O$2+2.1))+(COUNTIF('Round 1 - Hole by Hole'!P55,"&gt;"&amp;$P$2+2.1))+(COUNTIF('Round 1 - Hole by Hole'!Q55,"&gt;"&amp;$Q$2+2.1))+(COUNTIF('Round 1 - Hole by Hole'!R55,"&gt;"&amp;$R$2+2.1))+(COUNTIF('Round 1 - Hole by Hole'!S55,"&gt;"&amp;$S$2+2.1))+(COUNTIF('Round 1 - Hole by Hole'!T55,"&gt;"&amp;$T$2+2.1))</f>
        <v>0</v>
      </c>
      <c r="J58" s="110">
        <f>SUM(COUNTIF('Round 2 - Hole by Hole'!B55,"&lt;"&amp;$B$2-1.9))+(COUNTIF('Round 2 - Hole by Hole'!C55,"&lt;"&amp;$C$2-1.9))+(COUNTIF('Round 2 - Hole by Hole'!D55,"&lt;"&amp;$D$2-1.9))+(COUNTIF('Round 2 - Hole by Hole'!E55,"&lt;"&amp;$E$2-1.9))+(COUNTIF('Round 2 - Hole by Hole'!F55,"&lt;"&amp;$F$2-1.9))+(COUNTIF('Round 2 - Hole by Hole'!G55,"&lt;"&amp;$G$2-1.9))+(COUNTIF('Round 2 - Hole by Hole'!H55,"&lt;"&amp;$H$2-1.9))+(COUNTIF('Round 2 - Hole by Hole'!I55,"&lt;"&amp;$I$2-1.9))+(COUNTIF('Round 2 - Hole by Hole'!J55,"&lt;"&amp;$J$2-1.9))+(COUNTIF('Round 2 - Hole by Hole'!L55,"&lt;"&amp;$L$2-1.9))+(COUNTIF('Round 2 - Hole by Hole'!M55,"&lt;"&amp;$M$2-1.9))+(COUNTIF('Round 2 - Hole by Hole'!N55,"&lt;"&amp;$N$2-1.9))+(COUNTIF('Round 2 - Hole by Hole'!O55,"&lt;"&amp;$O$2-1.9))+(COUNTIF('Round 2 - Hole by Hole'!P55,"&lt;"&amp;$P$2-1.9))+(COUNTIF('Round 2 - Hole by Hole'!Q55,"&lt;"&amp;$Q$2-1.9))+(COUNTIF('Round 2 - Hole by Hole'!R55,"&lt;"&amp;$R$2-1.9))+(COUNTIF('Round 2 - Hole by Hole'!S55,"&lt;"&amp;$S$2-1.9))+(COUNTIF('Round 2 - Hole by Hole'!T55,"&lt;"&amp;$T$2-1.9))</f>
        <v>0</v>
      </c>
      <c r="K58" s="110">
        <f>SUM(COUNTIF('Round 2 - Hole by Hole'!B55,"="&amp;$B$2-1))+(COUNTIF('Round 2 - Hole by Hole'!C55,"="&amp;$C$2-1))+(COUNTIF('Round 2 - Hole by Hole'!D55,"="&amp;$D$2-1))+(COUNTIF('Round 2 - Hole by Hole'!E55,"="&amp;$E$2-1))+(COUNTIF('Round 2 - Hole by Hole'!F55,"="&amp;$F$2-1))+(COUNTIF('Round 2 - Hole by Hole'!G55,"="&amp;$G$2-1))+(COUNTIF('Round 2 - Hole by Hole'!H55,"="&amp;$H$2-1))+(COUNTIF('Round 2 - Hole by Hole'!I55,"="&amp;$I$2-1))+(COUNTIF('Round 2 - Hole by Hole'!J55,"="&amp;$J$2-1))+(COUNTIF('Round 2 - Hole by Hole'!L55,"="&amp;$L$2-1))+(COUNTIF('Round 2 - Hole by Hole'!M55,"="&amp;$M$2-1))+(COUNTIF('Round 2 - Hole by Hole'!N55,"="&amp;$N$2-1))+(COUNTIF('Round 2 - Hole by Hole'!O55,"="&amp;$O$2-1))+(COUNTIF('Round 2 - Hole by Hole'!P55,"="&amp;$P$2-1))+(COUNTIF('Round 2 - Hole by Hole'!Q55,"="&amp;$Q$2-1))+(COUNTIF('Round 2 - Hole by Hole'!R55,"="&amp;$R$2-1))+(COUNTIF('Round 2 - Hole by Hole'!S55,"="&amp;$S$2-1))+(COUNTIF('Round 2 - Hole by Hole'!T55,"="&amp;$T$2-1))</f>
        <v>5</v>
      </c>
      <c r="L58" s="110">
        <f>SUM(COUNTIF('Round 2 - Hole by Hole'!B55,"="&amp;$B$2))+(COUNTIF('Round 2 - Hole by Hole'!C55,"="&amp;$C$2))+(COUNTIF('Round 2 - Hole by Hole'!D55,"="&amp;$D$2))+(COUNTIF('Round 2 - Hole by Hole'!E55,"="&amp;$E$2))+(COUNTIF('Round 2 - Hole by Hole'!F55,"="&amp;$F$2))+(COUNTIF('Round 2 - Hole by Hole'!G55,"="&amp;$G$2))+(COUNTIF('Round 2 - Hole by Hole'!H55,"="&amp;$H$2))+(COUNTIF('Round 2 - Hole by Hole'!I55,"="&amp;$I$2))+(COUNTIF('Round 2 - Hole by Hole'!J55,"="&amp;$J$2))+(COUNTIF('Round 2 - Hole by Hole'!L55,"="&amp;$L$2))+(COUNTIF('Round 2 - Hole by Hole'!M55,"="&amp;$M$2))+(COUNTIF('Round 2 - Hole by Hole'!N55,"="&amp;$N$2))+(COUNTIF('Round 2 - Hole by Hole'!O55,"="&amp;$O$2))+(COUNTIF('Round 2 - Hole by Hole'!P55,"="&amp;$P$2))+(COUNTIF('Round 2 - Hole by Hole'!Q55,"="&amp;$Q$2))+(COUNTIF('Round 2 - Hole by Hole'!R55,"="&amp;$R$2))+(COUNTIF('Round 2 - Hole by Hole'!S55,"="&amp;$S$2))+(COUNTIF('Round 2 - Hole by Hole'!T55,"="&amp;$T$2))</f>
        <v>9</v>
      </c>
      <c r="M58" s="110">
        <f>SUM(COUNTIF('Round 2 - Hole by Hole'!B55,"="&amp;$B$2+1))+(COUNTIF('Round 2 - Hole by Hole'!C55,"="&amp;$C$2+1))+(COUNTIF('Round 2 - Hole by Hole'!D55,"="&amp;$D$2+1))+(COUNTIF('Round 2 - Hole by Hole'!E55,"="&amp;$E$2+1))+(COUNTIF('Round 2 - Hole by Hole'!F55,"="&amp;$F$2+1))+(COUNTIF('Round 2 - Hole by Hole'!G55,"="&amp;$G$2+1))+(COUNTIF('Round 2 - Hole by Hole'!H55,"="&amp;$H$2+1))+(COUNTIF('Round 2 - Hole by Hole'!I55,"="&amp;$I$2+1))+(COUNTIF('Round 2 - Hole by Hole'!J55,"="&amp;$J$2+1))+(COUNTIF('Round 2 - Hole by Hole'!L55,"="&amp;$L$2+1))+(COUNTIF('Round 2 - Hole by Hole'!M55,"="&amp;$M$2+1))+(COUNTIF('Round 2 - Hole by Hole'!N55,"="&amp;$N$2+1))+(COUNTIF('Round 2 - Hole by Hole'!O55,"="&amp;$O$2+1))+(COUNTIF('Round 2 - Hole by Hole'!P55,"="&amp;$P$2+1))+(COUNTIF('Round 2 - Hole by Hole'!Q55,"="&amp;$Q$2+1))+(COUNTIF('Round 2 - Hole by Hole'!R55,"="&amp;$R$2+1))+(COUNTIF('Round 2 - Hole by Hole'!S55,"="&amp;$S$2+1))+(COUNTIF('Round 2 - Hole by Hole'!T55,"="&amp;$T$2+1))</f>
        <v>4</v>
      </c>
      <c r="N58" s="110">
        <f>SUM(COUNTIF('Round 2 - Hole by Hole'!B55,"="&amp;$B$2+2))+(COUNTIF('Round 2 - Hole by Hole'!C55,"="&amp;$C$2+2))+(COUNTIF('Round 2 - Hole by Hole'!D55,"="&amp;$D$2+2))+(COUNTIF('Round 2 - Hole by Hole'!E55,"="&amp;$E$2+2))+(COUNTIF('Round 2 - Hole by Hole'!F55,"="&amp;$F$2+2))+(COUNTIF('Round 2 - Hole by Hole'!G55,"="&amp;$G$2+2))+(COUNTIF('Round 2 - Hole by Hole'!H55,"="&amp;$H$2+2))+(COUNTIF('Round 2 - Hole by Hole'!I55,"="&amp;$I$2+2))+(COUNTIF('Round 2 - Hole by Hole'!J55,"="&amp;$J$2+2))+(COUNTIF('Round 2 - Hole by Hole'!L55,"="&amp;$L$2+2))+(COUNTIF('Round 2 - Hole by Hole'!M55,"="&amp;$M$2+2))+(COUNTIF('Round 2 - Hole by Hole'!N55,"="&amp;$N$2+2))+(COUNTIF('Round 2 - Hole by Hole'!O55,"="&amp;$O$2+2))+(COUNTIF('Round 2 - Hole by Hole'!P55,"="&amp;$P$2+2))+(COUNTIF('Round 2 - Hole by Hole'!Q55,"="&amp;$Q$2+2))+(COUNTIF('Round 2 - Hole by Hole'!R55,"="&amp;$R$2+2))+(COUNTIF('Round 2 - Hole by Hole'!S55,"="&amp;$S$2+2))+(COUNTIF('Round 2 - Hole by Hole'!T55,"="&amp;$T$2+2))</f>
        <v>0</v>
      </c>
      <c r="O58" s="110">
        <f>SUM(COUNTIF('Round 2 - Hole by Hole'!B55,"&gt;"&amp;$B$2+2.1))+(COUNTIF('Round 2 - Hole by Hole'!C55,"&gt;"&amp;$C$2+2.1))+(COUNTIF('Round 2 - Hole by Hole'!D55,"&gt;"&amp;$D$2+2.1))+(COUNTIF('Round 2 - Hole by Hole'!E55,"&gt;"&amp;$E$2+2.1))+(COUNTIF('Round 2 - Hole by Hole'!F55,"&gt;"&amp;$F$2+2.1))+(COUNTIF('Round 2 - Hole by Hole'!G55,"&gt;"&amp;$G$2+2.1))+(COUNTIF('Round 2 - Hole by Hole'!H55,"&gt;"&amp;$H$2+2.1))+(COUNTIF('Round 2 - Hole by Hole'!I55,"&gt;"&amp;$I$2+2.1))+(COUNTIF('Round 2 - Hole by Hole'!J55,"&gt;"&amp;$J$2+2.1))+(COUNTIF('Round 2 - Hole by Hole'!L55,"&gt;"&amp;$L$2+2.1))+(COUNTIF('Round 2 - Hole by Hole'!M55,"&gt;"&amp;$M$2+2.1))+(COUNTIF('Round 2 - Hole by Hole'!N55,"&gt;"&amp;$N$2+2.1))+(COUNTIF('Round 2 - Hole by Hole'!O55,"&gt;"&amp;$O$2+2.1))+(COUNTIF('Round 2 - Hole by Hole'!P55,"&gt;"&amp;$P$2+2.1))+(COUNTIF('Round 2 - Hole by Hole'!Q55,"&gt;"&amp;$Q$2+2.1))+(COUNTIF('Round 2 - Hole by Hole'!R55,"&gt;"&amp;$R$2+2.1))+(COUNTIF('Round 2 - Hole by Hole'!S55,"&gt;"&amp;$S$2+2.1))+(COUNTIF('Round 2 - Hole by Hole'!T55,"&gt;"&amp;$T$2+2.1))</f>
        <v>0</v>
      </c>
      <c r="Q58" s="110">
        <f>SUM(COUNTIF('Round 3 - Hole by Hole'!B55,"&lt;"&amp;$B$3-1.9))+(COUNTIF('Round 3 - Hole by Hole'!C55,"&lt;"&amp;$C$3-1.9))+(COUNTIF('Round 3 - Hole by Hole'!D55,"&lt;"&amp;$D$3-1.9))+(COUNTIF('Round 3 - Hole by Hole'!E55,"&lt;"&amp;$E$3-1.9))+(COUNTIF('Round 3 - Hole by Hole'!F55,"&lt;"&amp;$F$3-1.9))+(COUNTIF('Round 3 - Hole by Hole'!G55,"&lt;"&amp;$G$3-1.9))+(COUNTIF('Round 3 - Hole by Hole'!H55,"&lt;"&amp;$H$3-1.9))+(COUNTIF('Round 3 - Hole by Hole'!I55,"&lt;"&amp;$I$3-1.9))+(COUNTIF('Round 3 - Hole by Hole'!J55,"&lt;"&amp;$J$3-1.9))+(COUNTIF('Round 3 - Hole by Hole'!L55,"&lt;"&amp;$L$3-1.9))+(COUNTIF('Round 3 - Hole by Hole'!M55,"&lt;"&amp;$M$3-1.9))+(COUNTIF('Round 3 - Hole by Hole'!N55,"&lt;"&amp;$N$3-1.9))+(COUNTIF('Round 3 - Hole by Hole'!O55,"&lt;"&amp;$O$3-1.9))+(COUNTIF('Round 3 - Hole by Hole'!P55,"&lt;"&amp;$P$3-1.9))+(COUNTIF('Round 3 - Hole by Hole'!Q55,"&lt;"&amp;$Q$3-1.9))+(COUNTIF('Round 3 - Hole by Hole'!R55,"&lt;"&amp;$R$3-1.9))+(COUNTIF('Round 3 - Hole by Hole'!S55,"&lt;"&amp;$S$3-1.9))+(COUNTIF('Round 3 - Hole by Hole'!T55,"&lt;"&amp;$T$3-1.9))</f>
        <v>0</v>
      </c>
      <c r="R58" s="110">
        <f>SUM(COUNTIF('Round 3 - Hole by Hole'!B55,"="&amp;$B$3-1))+(COUNTIF('Round 3 - Hole by Hole'!C55,"="&amp;$C$3-1))+(COUNTIF('Round 3 - Hole by Hole'!D55,"="&amp;$D$3-1))+(COUNTIF('Round 3 - Hole by Hole'!E55,"="&amp;$E$3-1))+(COUNTIF('Round 3 - Hole by Hole'!F55,"="&amp;$F$3-1))+(COUNTIF('Round 3 - Hole by Hole'!G55,"="&amp;$G$3-1))+(COUNTIF('Round 3 - Hole by Hole'!H55,"="&amp;$H$3-1))+(COUNTIF('Round 3 - Hole by Hole'!I55,"="&amp;$I$3-1))+(COUNTIF('Round 3 - Hole by Hole'!J55,"="&amp;$J$3-1))+(COUNTIF('Round 3 - Hole by Hole'!L55,"="&amp;$L$3-1))+(COUNTIF('Round 3 - Hole by Hole'!M55,"="&amp;$M$3-1))+(COUNTIF('Round 3 - Hole by Hole'!N55,"="&amp;$N$3-1))+(COUNTIF('Round 3 - Hole by Hole'!O55,"="&amp;$O$3-1))+(COUNTIF('Round 3 - Hole by Hole'!P55,"="&amp;$P$3-1))+(COUNTIF('Round 3 - Hole by Hole'!Q55,"="&amp;$Q$3-1))+(COUNTIF('Round 3 - Hole by Hole'!R55,"="&amp;$R$3-1))+(COUNTIF('Round 3 - Hole by Hole'!S55,"="&amp;$S$3-1))+(COUNTIF('Round 3 - Hole by Hole'!T55,"="&amp;$T$3-1))</f>
        <v>2</v>
      </c>
      <c r="S58" s="110">
        <f>SUM(COUNTIF('Round 3 - Hole by Hole'!B55,"="&amp;$B$3))+(COUNTIF('Round 3 - Hole by Hole'!C55,"="&amp;$C$3))+(COUNTIF('Round 3 - Hole by Hole'!D55,"="&amp;$D$3))+(COUNTIF('Round 3 - Hole by Hole'!E55,"="&amp;$E$3))+(COUNTIF('Round 3 - Hole by Hole'!F55,"="&amp;$F$3))+(COUNTIF('Round 3 - Hole by Hole'!G55,"="&amp;$G$3))+(COUNTIF('Round 3 - Hole by Hole'!H55,"="&amp;$H$3))+(COUNTIF('Round 3 - Hole by Hole'!I55,"="&amp;$I$3))+(COUNTIF('Round 3 - Hole by Hole'!J55,"="&amp;$J$3))+(COUNTIF('Round 3 - Hole by Hole'!L55,"="&amp;$L$3))+(COUNTIF('Round 3 - Hole by Hole'!M55,"="&amp;$M$3))+(COUNTIF('Round 3 - Hole by Hole'!N55,"="&amp;$N$3))+(COUNTIF('Round 3 - Hole by Hole'!O55,"="&amp;$O$3))+(COUNTIF('Round 3 - Hole by Hole'!P55,"="&amp;$P$3))+(COUNTIF('Round 3 - Hole by Hole'!Q55,"="&amp;$Q$3))+(COUNTIF('Round 3 - Hole by Hole'!R55,"="&amp;$R$3))+(COUNTIF('Round 3 - Hole by Hole'!S55,"="&amp;$S$3))+(COUNTIF('Round 3 - Hole by Hole'!T55,"="&amp;$T$3))</f>
        <v>12</v>
      </c>
      <c r="T58" s="110">
        <f>SUM(COUNTIF('Round 3 - Hole by Hole'!B55,"="&amp;$B$3+1))+(COUNTIF('Round 3 - Hole by Hole'!C55,"="&amp;$C$3+1))+(COUNTIF('Round 3 - Hole by Hole'!D55,"="&amp;$D$3+1))+(COUNTIF('Round 3 - Hole by Hole'!E55,"="&amp;$E$3+1))+(COUNTIF('Round 3 - Hole by Hole'!F55,"="&amp;$F$3+1))+(COUNTIF('Round 3 - Hole by Hole'!G55,"="&amp;$G$3+1))+(COUNTIF('Round 3 - Hole by Hole'!H55,"="&amp;$H$3+1))+(COUNTIF('Round 3 - Hole by Hole'!I55,"="&amp;$I$3+1))+(COUNTIF('Round 3 - Hole by Hole'!J55,"="&amp;$J$3+1))+(COUNTIF('Round 3 - Hole by Hole'!L55,"="&amp;$L$3+1))+(COUNTIF('Round 3 - Hole by Hole'!M55,"="&amp;$M$3+1))+(COUNTIF('Round 3 - Hole by Hole'!N55,"="&amp;$N$3+1))+(COUNTIF('Round 3 - Hole by Hole'!O55,"="&amp;$O$3+1))+(COUNTIF('Round 3 - Hole by Hole'!P55,"="&amp;$P$3+1))+(COUNTIF('Round 3 - Hole by Hole'!Q55,"="&amp;$Q$3+1))+(COUNTIF('Round 3 - Hole by Hole'!R55,"="&amp;$R$3+1))+(COUNTIF('Round 3 - Hole by Hole'!S55,"="&amp;$S$3+1))+(COUNTIF('Round 3 - Hole by Hole'!T55,"="&amp;$T$3+1))</f>
        <v>4</v>
      </c>
      <c r="U58" s="110">
        <f>SUM(COUNTIF('Round 3 - Hole by Hole'!B55,"="&amp;$B$3+2))+(COUNTIF('Round 3 - Hole by Hole'!C55,"="&amp;$C$3+2))+(COUNTIF('Round 3 - Hole by Hole'!D55,"="&amp;$D$3+2))+(COUNTIF('Round 3 - Hole by Hole'!E55,"="&amp;$E$3+2))+(COUNTIF('Round 3 - Hole by Hole'!F55,"="&amp;$F$3+2))+(COUNTIF('Round 3 - Hole by Hole'!G55,"="&amp;$G$3+2))+(COUNTIF('Round 3 - Hole by Hole'!H55,"="&amp;$H$3+2))+(COUNTIF('Round 3 - Hole by Hole'!I55,"="&amp;$I$3+2))+(COUNTIF('Round 3 - Hole by Hole'!J55,"="&amp;$J$3+2))+(COUNTIF('Round 3 - Hole by Hole'!L55,"="&amp;$L$3+2))+(COUNTIF('Round 3 - Hole by Hole'!M55,"="&amp;$M$3+2))+(COUNTIF('Round 3 - Hole by Hole'!N55,"="&amp;$N$3+2))+(COUNTIF('Round 3 - Hole by Hole'!O55,"="&amp;$O$3+2))+(COUNTIF('Round 3 - Hole by Hole'!P55,"="&amp;$P$3+2))+(COUNTIF('Round 3 - Hole by Hole'!Q55,"="&amp;$Q$3+2))+(COUNTIF('Round 3 - Hole by Hole'!R55,"="&amp;$R$3+2))+(COUNTIF('Round 3 - Hole by Hole'!S55,"="&amp;$S$3+2))+(COUNTIF('Round 3 - Hole by Hole'!T55,"="&amp;$T$3+2))</f>
        <v>0</v>
      </c>
      <c r="V58" s="110">
        <f>SUM(COUNTIF('Round 3 - Hole by Hole'!B55,"&gt;"&amp;$B$3+2.1))+(COUNTIF('Round 3 - Hole by Hole'!C55,"&gt;"&amp;$C$3+2.1))+(COUNTIF('Round 3 - Hole by Hole'!D55,"&gt;"&amp;$D$3+2.1))+(COUNTIF('Round 3 - Hole by Hole'!E55,"&gt;"&amp;$E$3+2.1))+(COUNTIF('Round 3 - Hole by Hole'!F55,"&gt;"&amp;$F$3+2.1))+(COUNTIF('Round 3 - Hole by Hole'!G55,"&gt;"&amp;$G$3+2.1))+(COUNTIF('Round 3 - Hole by Hole'!H55,"&gt;"&amp;$H$3+2.1))+(COUNTIF('Round 3 - Hole by Hole'!I55,"&gt;"&amp;$I$3+2.1))+(COUNTIF('Round 3 - Hole by Hole'!J55,"&gt;"&amp;$J$3+2.1))+(COUNTIF('Round 3 - Hole by Hole'!L55,"&gt;"&amp;$L$3+2.1))+(COUNTIF('Round 3 - Hole by Hole'!M55,"&gt;"&amp;$M$3+2.1))+(COUNTIF('Round 3 - Hole by Hole'!N55,"&gt;"&amp;$N$3+2.1))+(COUNTIF('Round 3 - Hole by Hole'!O55,"&gt;"&amp;$O$3+2.1))+(COUNTIF('Round 3 - Hole by Hole'!P55,"&gt;"&amp;$P$3+2.1))+(COUNTIF('Round 3 - Hole by Hole'!Q55,"&gt;"&amp;$Q$3+2.1))+(COUNTIF('Round 3 - Hole by Hole'!R55,"&gt;"&amp;$R$3+2.1))+(COUNTIF('Round 3 - Hole by Hole'!S55,"&gt;"&amp;$S$3+2.1))+(COUNTIF('Round 3 - Hole by Hole'!T55,"&gt;"&amp;$T$3+2.1))</f>
        <v>0</v>
      </c>
      <c r="X58" s="110">
        <f t="shared" ref="X58:X61" si="83">SUM(C58,J58,Q58)</f>
        <v>0</v>
      </c>
      <c r="Y58" s="110">
        <f t="shared" si="79"/>
        <v>8</v>
      </c>
      <c r="Z58" s="110">
        <f t="shared" si="80"/>
        <v>35</v>
      </c>
      <c r="AA58" s="110">
        <f t="shared" si="81"/>
        <v>10</v>
      </c>
      <c r="AB58" s="110">
        <f t="shared" si="82"/>
        <v>1</v>
      </c>
      <c r="AC58" s="110">
        <f t="shared" ref="AC58:AC61" si="84">SUM(H58,O58,V58)</f>
        <v>0</v>
      </c>
    </row>
    <row r="59" spans="1:29">
      <c r="A59" s="60" t="str">
        <f>'Players by Team'!G20</f>
        <v>LAUREN CHASCZEWSKI</v>
      </c>
      <c r="B59" s="90"/>
      <c r="C59" s="86">
        <f>SUM(COUNTIF('Round 1 - Hole by Hole'!B56,"&lt;"&amp;$B$2-1.9))+(COUNTIF('Round 1 - Hole by Hole'!C56,"&lt;"&amp;$C$2-1.9))+(COUNTIF('Round 1 - Hole by Hole'!D56,"&lt;"&amp;$D$2-1.9))+(COUNTIF('Round 1 - Hole by Hole'!E56,"&lt;"&amp;$E$2-1.9))+(COUNTIF('Round 1 - Hole by Hole'!F56,"&lt;"&amp;$F$2-1.9))+(COUNTIF('Round 1 - Hole by Hole'!G56,"&lt;"&amp;$G$2-1.9))+(COUNTIF('Round 1 - Hole by Hole'!H56,"&lt;"&amp;$H$2-1.9))+(COUNTIF('Round 1 - Hole by Hole'!I56,"&lt;"&amp;$I$2-1.9))+(COUNTIF('Round 1 - Hole by Hole'!J56,"&lt;"&amp;$J$2-1.9))+(COUNTIF('Round 1 - Hole by Hole'!L56,"&lt;"&amp;$L$2-1.9))+(COUNTIF('Round 1 - Hole by Hole'!M56,"&lt;"&amp;$M$2-1.9))+(COUNTIF('Round 1 - Hole by Hole'!N56,"&lt;"&amp;$N$2-1.9))+(COUNTIF('Round 1 - Hole by Hole'!O56,"&lt;"&amp;$O$2-1.9))+(COUNTIF('Round 1 - Hole by Hole'!P56,"&lt;"&amp;$P$2-1.9))+(COUNTIF('Round 1 - Hole by Hole'!Q56,"&lt;"&amp;$Q$2-1.9))+(COUNTIF('Round 1 - Hole by Hole'!R56,"&lt;"&amp;$R$2-1.9))+(COUNTIF('Round 1 - Hole by Hole'!S56,"&lt;"&amp;$S$2-1.9))+(COUNTIF('Round 1 - Hole by Hole'!T56,"&lt;"&amp;$T$2-1.9))</f>
        <v>0</v>
      </c>
      <c r="D59" s="87">
        <f>SUM(COUNTIF('Round 1 - Hole by Hole'!B56,"="&amp;$B$2-1))+(COUNTIF('Round 1 - Hole by Hole'!C56,"="&amp;$C$2-1))+(COUNTIF('Round 1 - Hole by Hole'!D56,"="&amp;$D$2-1))+(COUNTIF('Round 1 - Hole by Hole'!E56,"="&amp;$E$2-1))+(COUNTIF('Round 1 - Hole by Hole'!F56,"="&amp;$F$2-1))+(COUNTIF('Round 1 - Hole by Hole'!G56,"="&amp;$G$2-1))+(COUNTIF('Round 1 - Hole by Hole'!H56,"="&amp;$H$2-1))+(COUNTIF('Round 1 - Hole by Hole'!I56,"="&amp;$I$2-1))+(COUNTIF('Round 1 - Hole by Hole'!J56,"="&amp;$J$2-1))+(COUNTIF('Round 1 - Hole by Hole'!L56,"="&amp;$L$2-1))+(COUNTIF('Round 1 - Hole by Hole'!M56,"="&amp;$M$2-1))+(COUNTIF('Round 1 - Hole by Hole'!N56,"="&amp;$N$2-1))+(COUNTIF('Round 1 - Hole by Hole'!O56,"="&amp;$O$2-1))+(COUNTIF('Round 1 - Hole by Hole'!P56,"="&amp;$P$2-1))+(COUNTIF('Round 1 - Hole by Hole'!Q56,"="&amp;$Q$2-1))+(COUNTIF('Round 1 - Hole by Hole'!R56,"="&amp;$R$2-1))+(COUNTIF('Round 1 - Hole by Hole'!S56,"="&amp;$S$2-1))+(COUNTIF('Round 1 - Hole by Hole'!T56,"="&amp;$T$2-1))</f>
        <v>1</v>
      </c>
      <c r="E59" s="87">
        <f>SUM(COUNTIF('Round 1 - Hole by Hole'!B56,"="&amp;$B$2))+(COUNTIF('Round 1 - Hole by Hole'!C56,"="&amp;$C$2))+(COUNTIF('Round 1 - Hole by Hole'!D56,"="&amp;$D$2))+(COUNTIF('Round 1 - Hole by Hole'!E56,"="&amp;$E$2))+(COUNTIF('Round 1 - Hole by Hole'!F56,"="&amp;$F$2))+(COUNTIF('Round 1 - Hole by Hole'!G56,"="&amp;$G$2))+(COUNTIF('Round 1 - Hole by Hole'!H56,"="&amp;$H$2))+(COUNTIF('Round 1 - Hole by Hole'!I56,"="&amp;$I$2))+(COUNTIF('Round 1 - Hole by Hole'!J56,"="&amp;$J$2))+(COUNTIF('Round 1 - Hole by Hole'!L56,"="&amp;$L$2))+(COUNTIF('Round 1 - Hole by Hole'!M56,"="&amp;$M$2))+(COUNTIF('Round 1 - Hole by Hole'!N56,"="&amp;$N$2))+(COUNTIF('Round 1 - Hole by Hole'!O56,"="&amp;$O$2))+(COUNTIF('Round 1 - Hole by Hole'!P56,"="&amp;$P$2))+(COUNTIF('Round 1 - Hole by Hole'!Q56,"="&amp;$Q$2))+(COUNTIF('Round 1 - Hole by Hole'!R56,"="&amp;$R$2))+(COUNTIF('Round 1 - Hole by Hole'!S56,"="&amp;$S$2))+(COUNTIF('Round 1 - Hole by Hole'!T56,"="&amp;$T$2))</f>
        <v>12</v>
      </c>
      <c r="F59" s="87">
        <f>SUM(COUNTIF('Round 1 - Hole by Hole'!B56,"="&amp;$B$2+1))+(COUNTIF('Round 1 - Hole by Hole'!C56,"="&amp;$C$2+1))+(COUNTIF('Round 1 - Hole by Hole'!D56,"="&amp;$D$2+1))+(COUNTIF('Round 1 - Hole by Hole'!E56,"="&amp;$E$2+1))+(COUNTIF('Round 1 - Hole by Hole'!F56,"="&amp;$F$2+1))+(COUNTIF('Round 1 - Hole by Hole'!G56,"="&amp;$G$2+1))+(COUNTIF('Round 1 - Hole by Hole'!H56,"="&amp;$H$2+1))+(COUNTIF('Round 1 - Hole by Hole'!I56,"="&amp;$I$2+1))+(COUNTIF('Round 1 - Hole by Hole'!J56,"="&amp;$J$2+1))+(COUNTIF('Round 1 - Hole by Hole'!L56,"="&amp;$L$2+1))+(COUNTIF('Round 1 - Hole by Hole'!M56,"="&amp;$M$2+1))+(COUNTIF('Round 1 - Hole by Hole'!N56,"="&amp;$N$2+1))+(COUNTIF('Round 1 - Hole by Hole'!O56,"="&amp;$O$2+1))+(COUNTIF('Round 1 - Hole by Hole'!P56,"="&amp;$P$2+1))+(COUNTIF('Round 1 - Hole by Hole'!Q56,"="&amp;$Q$2+1))+(COUNTIF('Round 1 - Hole by Hole'!R56,"="&amp;$R$2+1))+(COUNTIF('Round 1 - Hole by Hole'!S56,"="&amp;$S$2+1))+(COUNTIF('Round 1 - Hole by Hole'!T56,"="&amp;$T$2+1))</f>
        <v>2</v>
      </c>
      <c r="G59" s="87">
        <f>SUM(COUNTIF('Round 1 - Hole by Hole'!B56,"="&amp;$B$2+2))+(COUNTIF('Round 1 - Hole by Hole'!C56,"="&amp;$C$2+2))+(COUNTIF('Round 1 - Hole by Hole'!D56,"="&amp;$D$2+2))+(COUNTIF('Round 1 - Hole by Hole'!E56,"="&amp;$E$2+2))+(COUNTIF('Round 1 - Hole by Hole'!F56,"="&amp;$F$2+2))+(COUNTIF('Round 1 - Hole by Hole'!G56,"="&amp;$G$2+2))+(COUNTIF('Round 1 - Hole by Hole'!H56,"="&amp;$H$2+2))+(COUNTIF('Round 1 - Hole by Hole'!I56,"="&amp;$I$2+2))+(COUNTIF('Round 1 - Hole by Hole'!J56,"="&amp;$J$2+2))+(COUNTIF('Round 1 - Hole by Hole'!L56,"="&amp;$L$2+2))+(COUNTIF('Round 1 - Hole by Hole'!M56,"="&amp;$M$2+2))+(COUNTIF('Round 1 - Hole by Hole'!N56,"="&amp;$N$2+2))+(COUNTIF('Round 1 - Hole by Hole'!O56,"="&amp;$O$2+2))+(COUNTIF('Round 1 - Hole by Hole'!P56,"="&amp;$P$2+2))+(COUNTIF('Round 1 - Hole by Hole'!Q56,"="&amp;$Q$2+2))+(COUNTIF('Round 1 - Hole by Hole'!R56,"="&amp;$R$2+2))+(COUNTIF('Round 1 - Hole by Hole'!S56,"="&amp;$S$2+2))+(COUNTIF('Round 1 - Hole by Hole'!T56,"="&amp;$T$2+2))</f>
        <v>2</v>
      </c>
      <c r="H59" s="87">
        <f>SUM(COUNTIF('Round 1 - Hole by Hole'!B56,"&gt;"&amp;$B$2+2.1))+(COUNTIF('Round 1 - Hole by Hole'!C56,"&gt;"&amp;$C$2+2.1))+(COUNTIF('Round 1 - Hole by Hole'!D56,"&gt;"&amp;$D$2+2.1))+(COUNTIF('Round 1 - Hole by Hole'!E56,"&gt;"&amp;$E$2+2.1))+(COUNTIF('Round 1 - Hole by Hole'!F56,"&gt;"&amp;$F$2+2.1))+(COUNTIF('Round 1 - Hole by Hole'!G56,"&gt;"&amp;$G$2+2.1))+(COUNTIF('Round 1 - Hole by Hole'!H56,"&gt;"&amp;$H$2+2.1))+(COUNTIF('Round 1 - Hole by Hole'!I56,"&gt;"&amp;$I$2+2.1))+(COUNTIF('Round 1 - Hole by Hole'!J56,"&gt;"&amp;$J$2+2.1))+(COUNTIF('Round 1 - Hole by Hole'!L56,"&gt;"&amp;$L$2+2.1))+(COUNTIF('Round 1 - Hole by Hole'!M56,"&gt;"&amp;$M$2+2.1))+(COUNTIF('Round 1 - Hole by Hole'!N56,"&gt;"&amp;$N$2+2.1))+(COUNTIF('Round 1 - Hole by Hole'!O56,"&gt;"&amp;$O$2+2.1))+(COUNTIF('Round 1 - Hole by Hole'!P56,"&gt;"&amp;$P$2+2.1))+(COUNTIF('Round 1 - Hole by Hole'!Q56,"&gt;"&amp;$Q$2+2.1))+(COUNTIF('Round 1 - Hole by Hole'!R56,"&gt;"&amp;$R$2+2.1))+(COUNTIF('Round 1 - Hole by Hole'!S56,"&gt;"&amp;$S$2+2.1))+(COUNTIF('Round 1 - Hole by Hole'!T56,"&gt;"&amp;$T$2+2.1))</f>
        <v>1</v>
      </c>
      <c r="J59" s="86">
        <f>SUM(COUNTIF('Round 2 - Hole by Hole'!B56,"&lt;"&amp;$B$2-1.9))+(COUNTIF('Round 2 - Hole by Hole'!C56,"&lt;"&amp;$C$2-1.9))+(COUNTIF('Round 2 - Hole by Hole'!D56,"&lt;"&amp;$D$2-1.9))+(COUNTIF('Round 2 - Hole by Hole'!E56,"&lt;"&amp;$E$2-1.9))+(COUNTIF('Round 2 - Hole by Hole'!F56,"&lt;"&amp;$F$2-1.9))+(COUNTIF('Round 2 - Hole by Hole'!G56,"&lt;"&amp;$G$2-1.9))+(COUNTIF('Round 2 - Hole by Hole'!H56,"&lt;"&amp;$H$2-1.9))+(COUNTIF('Round 2 - Hole by Hole'!I56,"&lt;"&amp;$I$2-1.9))+(COUNTIF('Round 2 - Hole by Hole'!J56,"&lt;"&amp;$J$2-1.9))+(COUNTIF('Round 2 - Hole by Hole'!L56,"&lt;"&amp;$L$2-1.9))+(COUNTIF('Round 2 - Hole by Hole'!M56,"&lt;"&amp;$M$2-1.9))+(COUNTIF('Round 2 - Hole by Hole'!N56,"&lt;"&amp;$N$2-1.9))+(COUNTIF('Round 2 - Hole by Hole'!O56,"&lt;"&amp;$O$2-1.9))+(COUNTIF('Round 2 - Hole by Hole'!P56,"&lt;"&amp;$P$2-1.9))+(COUNTIF('Round 2 - Hole by Hole'!Q56,"&lt;"&amp;$Q$2-1.9))+(COUNTIF('Round 2 - Hole by Hole'!R56,"&lt;"&amp;$R$2-1.9))+(COUNTIF('Round 2 - Hole by Hole'!S56,"&lt;"&amp;$S$2-1.9))+(COUNTIF('Round 2 - Hole by Hole'!T56,"&lt;"&amp;$T$2-1.9))</f>
        <v>0</v>
      </c>
      <c r="K59" s="87">
        <f>SUM(COUNTIF('Round 2 - Hole by Hole'!B56,"="&amp;$B$2-1))+(COUNTIF('Round 2 - Hole by Hole'!C56,"="&amp;$C$2-1))+(COUNTIF('Round 2 - Hole by Hole'!D56,"="&amp;$D$2-1))+(COUNTIF('Round 2 - Hole by Hole'!E56,"="&amp;$E$2-1))+(COUNTIF('Round 2 - Hole by Hole'!F56,"="&amp;$F$2-1))+(COUNTIF('Round 2 - Hole by Hole'!G56,"="&amp;$G$2-1))+(COUNTIF('Round 2 - Hole by Hole'!H56,"="&amp;$H$2-1))+(COUNTIF('Round 2 - Hole by Hole'!I56,"="&amp;$I$2-1))+(COUNTIF('Round 2 - Hole by Hole'!J56,"="&amp;$J$2-1))+(COUNTIF('Round 2 - Hole by Hole'!L56,"="&amp;$L$2-1))+(COUNTIF('Round 2 - Hole by Hole'!M56,"="&amp;$M$2-1))+(COUNTIF('Round 2 - Hole by Hole'!N56,"="&amp;$N$2-1))+(COUNTIF('Round 2 - Hole by Hole'!O56,"="&amp;$O$2-1))+(COUNTIF('Round 2 - Hole by Hole'!P56,"="&amp;$P$2-1))+(COUNTIF('Round 2 - Hole by Hole'!Q56,"="&amp;$Q$2-1))+(COUNTIF('Round 2 - Hole by Hole'!R56,"="&amp;$R$2-1))+(COUNTIF('Round 2 - Hole by Hole'!S56,"="&amp;$S$2-1))+(COUNTIF('Round 2 - Hole by Hole'!T56,"="&amp;$T$2-1))</f>
        <v>1</v>
      </c>
      <c r="L59" s="87">
        <f>SUM(COUNTIF('Round 2 - Hole by Hole'!B56,"="&amp;$B$2))+(COUNTIF('Round 2 - Hole by Hole'!C56,"="&amp;$C$2))+(COUNTIF('Round 2 - Hole by Hole'!D56,"="&amp;$D$2))+(COUNTIF('Round 2 - Hole by Hole'!E56,"="&amp;$E$2))+(COUNTIF('Round 2 - Hole by Hole'!F56,"="&amp;$F$2))+(COUNTIF('Round 2 - Hole by Hole'!G56,"="&amp;$G$2))+(COUNTIF('Round 2 - Hole by Hole'!H56,"="&amp;$H$2))+(COUNTIF('Round 2 - Hole by Hole'!I56,"="&amp;$I$2))+(COUNTIF('Round 2 - Hole by Hole'!J56,"="&amp;$J$2))+(COUNTIF('Round 2 - Hole by Hole'!L56,"="&amp;$L$2))+(COUNTIF('Round 2 - Hole by Hole'!M56,"="&amp;$M$2))+(COUNTIF('Round 2 - Hole by Hole'!N56,"="&amp;$N$2))+(COUNTIF('Round 2 - Hole by Hole'!O56,"="&amp;$O$2))+(COUNTIF('Round 2 - Hole by Hole'!P56,"="&amp;$P$2))+(COUNTIF('Round 2 - Hole by Hole'!Q56,"="&amp;$Q$2))+(COUNTIF('Round 2 - Hole by Hole'!R56,"="&amp;$R$2))+(COUNTIF('Round 2 - Hole by Hole'!S56,"="&amp;$S$2))+(COUNTIF('Round 2 - Hole by Hole'!T56,"="&amp;$T$2))</f>
        <v>8</v>
      </c>
      <c r="M59" s="87">
        <f>SUM(COUNTIF('Round 2 - Hole by Hole'!B56,"="&amp;$B$2+1))+(COUNTIF('Round 2 - Hole by Hole'!C56,"="&amp;$C$2+1))+(COUNTIF('Round 2 - Hole by Hole'!D56,"="&amp;$D$2+1))+(COUNTIF('Round 2 - Hole by Hole'!E56,"="&amp;$E$2+1))+(COUNTIF('Round 2 - Hole by Hole'!F56,"="&amp;$F$2+1))+(COUNTIF('Round 2 - Hole by Hole'!G56,"="&amp;$G$2+1))+(COUNTIF('Round 2 - Hole by Hole'!H56,"="&amp;$H$2+1))+(COUNTIF('Round 2 - Hole by Hole'!I56,"="&amp;$I$2+1))+(COUNTIF('Round 2 - Hole by Hole'!J56,"="&amp;$J$2+1))+(COUNTIF('Round 2 - Hole by Hole'!L56,"="&amp;$L$2+1))+(COUNTIF('Round 2 - Hole by Hole'!M56,"="&amp;$M$2+1))+(COUNTIF('Round 2 - Hole by Hole'!N56,"="&amp;$N$2+1))+(COUNTIF('Round 2 - Hole by Hole'!O56,"="&amp;$O$2+1))+(COUNTIF('Round 2 - Hole by Hole'!P56,"="&amp;$P$2+1))+(COUNTIF('Round 2 - Hole by Hole'!Q56,"="&amp;$Q$2+1))+(COUNTIF('Round 2 - Hole by Hole'!R56,"="&amp;$R$2+1))+(COUNTIF('Round 2 - Hole by Hole'!S56,"="&amp;$S$2+1))+(COUNTIF('Round 2 - Hole by Hole'!T56,"="&amp;$T$2+1))</f>
        <v>6</v>
      </c>
      <c r="N59" s="87">
        <f>SUM(COUNTIF('Round 2 - Hole by Hole'!B56,"="&amp;$B$2+2))+(COUNTIF('Round 2 - Hole by Hole'!C56,"="&amp;$C$2+2))+(COUNTIF('Round 2 - Hole by Hole'!D56,"="&amp;$D$2+2))+(COUNTIF('Round 2 - Hole by Hole'!E56,"="&amp;$E$2+2))+(COUNTIF('Round 2 - Hole by Hole'!F56,"="&amp;$F$2+2))+(COUNTIF('Round 2 - Hole by Hole'!G56,"="&amp;$G$2+2))+(COUNTIF('Round 2 - Hole by Hole'!H56,"="&amp;$H$2+2))+(COUNTIF('Round 2 - Hole by Hole'!I56,"="&amp;$I$2+2))+(COUNTIF('Round 2 - Hole by Hole'!J56,"="&amp;$J$2+2))+(COUNTIF('Round 2 - Hole by Hole'!L56,"="&amp;$L$2+2))+(COUNTIF('Round 2 - Hole by Hole'!M56,"="&amp;$M$2+2))+(COUNTIF('Round 2 - Hole by Hole'!N56,"="&amp;$N$2+2))+(COUNTIF('Round 2 - Hole by Hole'!O56,"="&amp;$O$2+2))+(COUNTIF('Round 2 - Hole by Hole'!P56,"="&amp;$P$2+2))+(COUNTIF('Round 2 - Hole by Hole'!Q56,"="&amp;$Q$2+2))+(COUNTIF('Round 2 - Hole by Hole'!R56,"="&amp;$R$2+2))+(COUNTIF('Round 2 - Hole by Hole'!S56,"="&amp;$S$2+2))+(COUNTIF('Round 2 - Hole by Hole'!T56,"="&amp;$T$2+2))</f>
        <v>3</v>
      </c>
      <c r="O59" s="87">
        <f>SUM(COUNTIF('Round 2 - Hole by Hole'!B56,"&gt;"&amp;$B$2+2.1))+(COUNTIF('Round 2 - Hole by Hole'!C56,"&gt;"&amp;$C$2+2.1))+(COUNTIF('Round 2 - Hole by Hole'!D56,"&gt;"&amp;$D$2+2.1))+(COUNTIF('Round 2 - Hole by Hole'!E56,"&gt;"&amp;$E$2+2.1))+(COUNTIF('Round 2 - Hole by Hole'!F56,"&gt;"&amp;$F$2+2.1))+(COUNTIF('Round 2 - Hole by Hole'!G56,"&gt;"&amp;$G$2+2.1))+(COUNTIF('Round 2 - Hole by Hole'!H56,"&gt;"&amp;$H$2+2.1))+(COUNTIF('Round 2 - Hole by Hole'!I56,"&gt;"&amp;$I$2+2.1))+(COUNTIF('Round 2 - Hole by Hole'!J56,"&gt;"&amp;$J$2+2.1))+(COUNTIF('Round 2 - Hole by Hole'!L56,"&gt;"&amp;$L$2+2.1))+(COUNTIF('Round 2 - Hole by Hole'!M56,"&gt;"&amp;$M$2+2.1))+(COUNTIF('Round 2 - Hole by Hole'!N56,"&gt;"&amp;$N$2+2.1))+(COUNTIF('Round 2 - Hole by Hole'!O56,"&gt;"&amp;$O$2+2.1))+(COUNTIF('Round 2 - Hole by Hole'!P56,"&gt;"&amp;$P$2+2.1))+(COUNTIF('Round 2 - Hole by Hole'!Q56,"&gt;"&amp;$Q$2+2.1))+(COUNTIF('Round 2 - Hole by Hole'!R56,"&gt;"&amp;$R$2+2.1))+(COUNTIF('Round 2 - Hole by Hole'!S56,"&gt;"&amp;$S$2+2.1))+(COUNTIF('Round 2 - Hole by Hole'!T56,"&gt;"&amp;$T$2+2.1))</f>
        <v>0</v>
      </c>
      <c r="Q59" s="86">
        <f>SUM(COUNTIF('Round 3 - Hole by Hole'!B56,"&lt;"&amp;$B$3-1.9))+(COUNTIF('Round 3 - Hole by Hole'!C56,"&lt;"&amp;$C$3-1.9))+(COUNTIF('Round 3 - Hole by Hole'!D56,"&lt;"&amp;$D$3-1.9))+(COUNTIF('Round 3 - Hole by Hole'!E56,"&lt;"&amp;$E$3-1.9))+(COUNTIF('Round 3 - Hole by Hole'!F56,"&lt;"&amp;$F$3-1.9))+(COUNTIF('Round 3 - Hole by Hole'!G56,"&lt;"&amp;$G$3-1.9))+(COUNTIF('Round 3 - Hole by Hole'!H56,"&lt;"&amp;$H$3-1.9))+(COUNTIF('Round 3 - Hole by Hole'!I56,"&lt;"&amp;$I$3-1.9))+(COUNTIF('Round 3 - Hole by Hole'!J56,"&lt;"&amp;$J$3-1.9))+(COUNTIF('Round 3 - Hole by Hole'!L56,"&lt;"&amp;$L$3-1.9))+(COUNTIF('Round 3 - Hole by Hole'!M56,"&lt;"&amp;$M$3-1.9))+(COUNTIF('Round 3 - Hole by Hole'!N56,"&lt;"&amp;$N$3-1.9))+(COUNTIF('Round 3 - Hole by Hole'!O56,"&lt;"&amp;$O$3-1.9))+(COUNTIF('Round 3 - Hole by Hole'!P56,"&lt;"&amp;$P$3-1.9))+(COUNTIF('Round 3 - Hole by Hole'!Q56,"&lt;"&amp;$Q$3-1.9))+(COUNTIF('Round 3 - Hole by Hole'!R56,"&lt;"&amp;$R$3-1.9))+(COUNTIF('Round 3 - Hole by Hole'!S56,"&lt;"&amp;$S$3-1.9))+(COUNTIF('Round 3 - Hole by Hole'!T56,"&lt;"&amp;$T$3-1.9))</f>
        <v>0</v>
      </c>
      <c r="R59" s="87">
        <f>SUM(COUNTIF('Round 3 - Hole by Hole'!B56,"="&amp;$B$3-1))+(COUNTIF('Round 3 - Hole by Hole'!C56,"="&amp;$C$3-1))+(COUNTIF('Round 3 - Hole by Hole'!D56,"="&amp;$D$3-1))+(COUNTIF('Round 3 - Hole by Hole'!E56,"="&amp;$E$3-1))+(COUNTIF('Round 3 - Hole by Hole'!F56,"="&amp;$F$3-1))+(COUNTIF('Round 3 - Hole by Hole'!G56,"="&amp;$G$3-1))+(COUNTIF('Round 3 - Hole by Hole'!H56,"="&amp;$H$3-1))+(COUNTIF('Round 3 - Hole by Hole'!I56,"="&amp;$I$3-1))+(COUNTIF('Round 3 - Hole by Hole'!J56,"="&amp;$J$3-1))+(COUNTIF('Round 3 - Hole by Hole'!L56,"="&amp;$L$3-1))+(COUNTIF('Round 3 - Hole by Hole'!M56,"="&amp;$M$3-1))+(COUNTIF('Round 3 - Hole by Hole'!N56,"="&amp;$N$3-1))+(COUNTIF('Round 3 - Hole by Hole'!O56,"="&amp;$O$3-1))+(COUNTIF('Round 3 - Hole by Hole'!P56,"="&amp;$P$3-1))+(COUNTIF('Round 3 - Hole by Hole'!Q56,"="&amp;$Q$3-1))+(COUNTIF('Round 3 - Hole by Hole'!R56,"="&amp;$R$3-1))+(COUNTIF('Round 3 - Hole by Hole'!S56,"="&amp;$S$3-1))+(COUNTIF('Round 3 - Hole by Hole'!T56,"="&amp;$T$3-1))</f>
        <v>0</v>
      </c>
      <c r="S59" s="87">
        <f>SUM(COUNTIF('Round 3 - Hole by Hole'!B56,"="&amp;$B$3))+(COUNTIF('Round 3 - Hole by Hole'!C56,"="&amp;$C$3))+(COUNTIF('Round 3 - Hole by Hole'!D56,"="&amp;$D$3))+(COUNTIF('Round 3 - Hole by Hole'!E56,"="&amp;$E$3))+(COUNTIF('Round 3 - Hole by Hole'!F56,"="&amp;$F$3))+(COUNTIF('Round 3 - Hole by Hole'!G56,"="&amp;$G$3))+(COUNTIF('Round 3 - Hole by Hole'!H56,"="&amp;$H$3))+(COUNTIF('Round 3 - Hole by Hole'!I56,"="&amp;$I$3))+(COUNTIF('Round 3 - Hole by Hole'!J56,"="&amp;$J$3))+(COUNTIF('Round 3 - Hole by Hole'!L56,"="&amp;$L$3))+(COUNTIF('Round 3 - Hole by Hole'!M56,"="&amp;$M$3))+(COUNTIF('Round 3 - Hole by Hole'!N56,"="&amp;$N$3))+(COUNTIF('Round 3 - Hole by Hole'!O56,"="&amp;$O$3))+(COUNTIF('Round 3 - Hole by Hole'!P56,"="&amp;$P$3))+(COUNTIF('Round 3 - Hole by Hole'!Q56,"="&amp;$Q$3))+(COUNTIF('Round 3 - Hole by Hole'!R56,"="&amp;$R$3))+(COUNTIF('Round 3 - Hole by Hole'!S56,"="&amp;$S$3))+(COUNTIF('Round 3 - Hole by Hole'!T56,"="&amp;$T$3))</f>
        <v>11</v>
      </c>
      <c r="T59" s="87">
        <f>SUM(COUNTIF('Round 3 - Hole by Hole'!B56,"="&amp;$B$3+1))+(COUNTIF('Round 3 - Hole by Hole'!C56,"="&amp;$C$3+1))+(COUNTIF('Round 3 - Hole by Hole'!D56,"="&amp;$D$3+1))+(COUNTIF('Round 3 - Hole by Hole'!E56,"="&amp;$E$3+1))+(COUNTIF('Round 3 - Hole by Hole'!F56,"="&amp;$F$3+1))+(COUNTIF('Round 3 - Hole by Hole'!G56,"="&amp;$G$3+1))+(COUNTIF('Round 3 - Hole by Hole'!H56,"="&amp;$H$3+1))+(COUNTIF('Round 3 - Hole by Hole'!I56,"="&amp;$I$3+1))+(COUNTIF('Round 3 - Hole by Hole'!J56,"="&amp;$J$3+1))+(COUNTIF('Round 3 - Hole by Hole'!L56,"="&amp;$L$3+1))+(COUNTIF('Round 3 - Hole by Hole'!M56,"="&amp;$M$3+1))+(COUNTIF('Round 3 - Hole by Hole'!N56,"="&amp;$N$3+1))+(COUNTIF('Round 3 - Hole by Hole'!O56,"="&amp;$O$3+1))+(COUNTIF('Round 3 - Hole by Hole'!P56,"="&amp;$P$3+1))+(COUNTIF('Round 3 - Hole by Hole'!Q56,"="&amp;$Q$3+1))+(COUNTIF('Round 3 - Hole by Hole'!R56,"="&amp;$R$3+1))+(COUNTIF('Round 3 - Hole by Hole'!S56,"="&amp;$S$3+1))+(COUNTIF('Round 3 - Hole by Hole'!T56,"="&amp;$T$3+1))</f>
        <v>6</v>
      </c>
      <c r="U59" s="87">
        <f>SUM(COUNTIF('Round 3 - Hole by Hole'!B56,"="&amp;$B$3+2))+(COUNTIF('Round 3 - Hole by Hole'!C56,"="&amp;$C$3+2))+(COUNTIF('Round 3 - Hole by Hole'!D56,"="&amp;$D$3+2))+(COUNTIF('Round 3 - Hole by Hole'!E56,"="&amp;$E$3+2))+(COUNTIF('Round 3 - Hole by Hole'!F56,"="&amp;$F$3+2))+(COUNTIF('Round 3 - Hole by Hole'!G56,"="&amp;$G$3+2))+(COUNTIF('Round 3 - Hole by Hole'!H56,"="&amp;$H$3+2))+(COUNTIF('Round 3 - Hole by Hole'!I56,"="&amp;$I$3+2))+(COUNTIF('Round 3 - Hole by Hole'!J56,"="&amp;$J$3+2))+(COUNTIF('Round 3 - Hole by Hole'!L56,"="&amp;$L$3+2))+(COUNTIF('Round 3 - Hole by Hole'!M56,"="&amp;$M$3+2))+(COUNTIF('Round 3 - Hole by Hole'!N56,"="&amp;$N$3+2))+(COUNTIF('Round 3 - Hole by Hole'!O56,"="&amp;$O$3+2))+(COUNTIF('Round 3 - Hole by Hole'!P56,"="&amp;$P$3+2))+(COUNTIF('Round 3 - Hole by Hole'!Q56,"="&amp;$Q$3+2))+(COUNTIF('Round 3 - Hole by Hole'!R56,"="&amp;$R$3+2))+(COUNTIF('Round 3 - Hole by Hole'!S56,"="&amp;$S$3+2))+(COUNTIF('Round 3 - Hole by Hole'!T56,"="&amp;$T$3+2))</f>
        <v>1</v>
      </c>
      <c r="V59" s="87">
        <f>SUM(COUNTIF('Round 3 - Hole by Hole'!B56,"&gt;"&amp;$B$3+2.1))+(COUNTIF('Round 3 - Hole by Hole'!C56,"&gt;"&amp;$C$3+2.1))+(COUNTIF('Round 3 - Hole by Hole'!D56,"&gt;"&amp;$D$3+2.1))+(COUNTIF('Round 3 - Hole by Hole'!E56,"&gt;"&amp;$E$3+2.1))+(COUNTIF('Round 3 - Hole by Hole'!F56,"&gt;"&amp;$F$3+2.1))+(COUNTIF('Round 3 - Hole by Hole'!G56,"&gt;"&amp;$G$3+2.1))+(COUNTIF('Round 3 - Hole by Hole'!H56,"&gt;"&amp;$H$3+2.1))+(COUNTIF('Round 3 - Hole by Hole'!I56,"&gt;"&amp;$I$3+2.1))+(COUNTIF('Round 3 - Hole by Hole'!J56,"&gt;"&amp;$J$3+2.1))+(COUNTIF('Round 3 - Hole by Hole'!L56,"&gt;"&amp;$L$3+2.1))+(COUNTIF('Round 3 - Hole by Hole'!M56,"&gt;"&amp;$M$3+2.1))+(COUNTIF('Round 3 - Hole by Hole'!N56,"&gt;"&amp;$N$3+2.1))+(COUNTIF('Round 3 - Hole by Hole'!O56,"&gt;"&amp;$O$3+2.1))+(COUNTIF('Round 3 - Hole by Hole'!P56,"&gt;"&amp;$P$3+2.1))+(COUNTIF('Round 3 - Hole by Hole'!Q56,"&gt;"&amp;$Q$3+2.1))+(COUNTIF('Round 3 - Hole by Hole'!R56,"&gt;"&amp;$R$3+2.1))+(COUNTIF('Round 3 - Hole by Hole'!S56,"&gt;"&amp;$S$3+2.1))+(COUNTIF('Round 3 - Hole by Hole'!T56,"&gt;"&amp;$T$3+2.1))</f>
        <v>0</v>
      </c>
      <c r="X59" s="86">
        <f t="shared" si="83"/>
        <v>0</v>
      </c>
      <c r="Y59" s="86">
        <f t="shared" si="79"/>
        <v>2</v>
      </c>
      <c r="Z59" s="86">
        <f t="shared" si="80"/>
        <v>31</v>
      </c>
      <c r="AA59" s="86">
        <f t="shared" si="81"/>
        <v>14</v>
      </c>
      <c r="AB59" s="86">
        <f t="shared" si="82"/>
        <v>6</v>
      </c>
      <c r="AC59" s="86">
        <f t="shared" si="84"/>
        <v>1</v>
      </c>
    </row>
    <row r="60" spans="1:29">
      <c r="A60" s="60" t="str">
        <f>'Players by Team'!G21</f>
        <v>JILLIAN COREY</v>
      </c>
      <c r="B60" s="90"/>
      <c r="C60" s="110">
        <f>SUM(COUNTIF('Round 1 - Hole by Hole'!B57,"&lt;"&amp;$B$2-1.9))+(COUNTIF('Round 1 - Hole by Hole'!C57,"&lt;"&amp;$C$2-1.9))+(COUNTIF('Round 1 - Hole by Hole'!D57,"&lt;"&amp;$D$2-1.9))+(COUNTIF('Round 1 - Hole by Hole'!E57,"&lt;"&amp;$E$2-1.9))+(COUNTIF('Round 1 - Hole by Hole'!F57,"&lt;"&amp;$F$2-1.9))+(COUNTIF('Round 1 - Hole by Hole'!G57,"&lt;"&amp;$G$2-1.9))+(COUNTIF('Round 1 - Hole by Hole'!H57,"&lt;"&amp;$H$2-1.9))+(COUNTIF('Round 1 - Hole by Hole'!I57,"&lt;"&amp;$I$2-1.9))+(COUNTIF('Round 1 - Hole by Hole'!J57,"&lt;"&amp;$J$2-1.9))+(COUNTIF('Round 1 - Hole by Hole'!L57,"&lt;"&amp;$L$2-1.9))+(COUNTIF('Round 1 - Hole by Hole'!M57,"&lt;"&amp;$M$2-1.9))+(COUNTIF('Round 1 - Hole by Hole'!N57,"&lt;"&amp;$N$2-1.9))+(COUNTIF('Round 1 - Hole by Hole'!O57,"&lt;"&amp;$O$2-1.9))+(COUNTIF('Round 1 - Hole by Hole'!P57,"&lt;"&amp;$P$2-1.9))+(COUNTIF('Round 1 - Hole by Hole'!Q57,"&lt;"&amp;$Q$2-1.9))+(COUNTIF('Round 1 - Hole by Hole'!R57,"&lt;"&amp;$R$2-1.9))+(COUNTIF('Round 1 - Hole by Hole'!S57,"&lt;"&amp;$S$2-1.9))+(COUNTIF('Round 1 - Hole by Hole'!T57,"&lt;"&amp;$T$2-1.9))</f>
        <v>0</v>
      </c>
      <c r="D60" s="110">
        <f>SUM(COUNTIF('Round 1 - Hole by Hole'!B57,"="&amp;$B$2-1))+(COUNTIF('Round 1 - Hole by Hole'!C57,"="&amp;$C$2-1))+(COUNTIF('Round 1 - Hole by Hole'!D57,"="&amp;$D$2-1))+(COUNTIF('Round 1 - Hole by Hole'!E57,"="&amp;$E$2-1))+(COUNTIF('Round 1 - Hole by Hole'!F57,"="&amp;$F$2-1))+(COUNTIF('Round 1 - Hole by Hole'!G57,"="&amp;$G$2-1))+(COUNTIF('Round 1 - Hole by Hole'!H57,"="&amp;$H$2-1))+(COUNTIF('Round 1 - Hole by Hole'!I57,"="&amp;$I$2-1))+(COUNTIF('Round 1 - Hole by Hole'!J57,"="&amp;$J$2-1))+(COUNTIF('Round 1 - Hole by Hole'!L57,"="&amp;$L$2-1))+(COUNTIF('Round 1 - Hole by Hole'!M57,"="&amp;$M$2-1))+(COUNTIF('Round 1 - Hole by Hole'!N57,"="&amp;$N$2-1))+(COUNTIF('Round 1 - Hole by Hole'!O57,"="&amp;$O$2-1))+(COUNTIF('Round 1 - Hole by Hole'!P57,"="&amp;$P$2-1))+(COUNTIF('Round 1 - Hole by Hole'!Q57,"="&amp;$Q$2-1))+(COUNTIF('Round 1 - Hole by Hole'!R57,"="&amp;$R$2-1))+(COUNTIF('Round 1 - Hole by Hole'!S57,"="&amp;$S$2-1))+(COUNTIF('Round 1 - Hole by Hole'!T57,"="&amp;$T$2-1))</f>
        <v>2</v>
      </c>
      <c r="E60" s="110">
        <f>SUM(COUNTIF('Round 1 - Hole by Hole'!B57,"="&amp;$B$2))+(COUNTIF('Round 1 - Hole by Hole'!C57,"="&amp;$C$2))+(COUNTIF('Round 1 - Hole by Hole'!D57,"="&amp;$D$2))+(COUNTIF('Round 1 - Hole by Hole'!E57,"="&amp;$E$2))+(COUNTIF('Round 1 - Hole by Hole'!F57,"="&amp;$F$2))+(COUNTIF('Round 1 - Hole by Hole'!G57,"="&amp;$G$2))+(COUNTIF('Round 1 - Hole by Hole'!H57,"="&amp;$H$2))+(COUNTIF('Round 1 - Hole by Hole'!I57,"="&amp;$I$2))+(COUNTIF('Round 1 - Hole by Hole'!J57,"="&amp;$J$2))+(COUNTIF('Round 1 - Hole by Hole'!L57,"="&amp;$L$2))+(COUNTIF('Round 1 - Hole by Hole'!M57,"="&amp;$M$2))+(COUNTIF('Round 1 - Hole by Hole'!N57,"="&amp;$N$2))+(COUNTIF('Round 1 - Hole by Hole'!O57,"="&amp;$O$2))+(COUNTIF('Round 1 - Hole by Hole'!P57,"="&amp;$P$2))+(COUNTIF('Round 1 - Hole by Hole'!Q57,"="&amp;$Q$2))+(COUNTIF('Round 1 - Hole by Hole'!R57,"="&amp;$R$2))+(COUNTIF('Round 1 - Hole by Hole'!S57,"="&amp;$S$2))+(COUNTIF('Round 1 - Hole by Hole'!T57,"="&amp;$T$2))</f>
        <v>7</v>
      </c>
      <c r="F60" s="110">
        <f>SUM(COUNTIF('Round 1 - Hole by Hole'!B57,"="&amp;$B$2+1))+(COUNTIF('Round 1 - Hole by Hole'!C57,"="&amp;$C$2+1))+(COUNTIF('Round 1 - Hole by Hole'!D57,"="&amp;$D$2+1))+(COUNTIF('Round 1 - Hole by Hole'!E57,"="&amp;$E$2+1))+(COUNTIF('Round 1 - Hole by Hole'!F57,"="&amp;$F$2+1))+(COUNTIF('Round 1 - Hole by Hole'!G57,"="&amp;$G$2+1))+(COUNTIF('Round 1 - Hole by Hole'!H57,"="&amp;$H$2+1))+(COUNTIF('Round 1 - Hole by Hole'!I57,"="&amp;$I$2+1))+(COUNTIF('Round 1 - Hole by Hole'!J57,"="&amp;$J$2+1))+(COUNTIF('Round 1 - Hole by Hole'!L57,"="&amp;$L$2+1))+(COUNTIF('Round 1 - Hole by Hole'!M57,"="&amp;$M$2+1))+(COUNTIF('Round 1 - Hole by Hole'!N57,"="&amp;$N$2+1))+(COUNTIF('Round 1 - Hole by Hole'!O57,"="&amp;$O$2+1))+(COUNTIF('Round 1 - Hole by Hole'!P57,"="&amp;$P$2+1))+(COUNTIF('Round 1 - Hole by Hole'!Q57,"="&amp;$Q$2+1))+(COUNTIF('Round 1 - Hole by Hole'!R57,"="&amp;$R$2+1))+(COUNTIF('Round 1 - Hole by Hole'!S57,"="&amp;$S$2+1))+(COUNTIF('Round 1 - Hole by Hole'!T57,"="&amp;$T$2+1))</f>
        <v>5</v>
      </c>
      <c r="G60" s="110">
        <f>SUM(COUNTIF('Round 1 - Hole by Hole'!B57,"="&amp;$B$2+2))+(COUNTIF('Round 1 - Hole by Hole'!C57,"="&amp;$C$2+2))+(COUNTIF('Round 1 - Hole by Hole'!D57,"="&amp;$D$2+2))+(COUNTIF('Round 1 - Hole by Hole'!E57,"="&amp;$E$2+2))+(COUNTIF('Round 1 - Hole by Hole'!F57,"="&amp;$F$2+2))+(COUNTIF('Round 1 - Hole by Hole'!G57,"="&amp;$G$2+2))+(COUNTIF('Round 1 - Hole by Hole'!H57,"="&amp;$H$2+2))+(COUNTIF('Round 1 - Hole by Hole'!I57,"="&amp;$I$2+2))+(COUNTIF('Round 1 - Hole by Hole'!J57,"="&amp;$J$2+2))+(COUNTIF('Round 1 - Hole by Hole'!L57,"="&amp;$L$2+2))+(COUNTIF('Round 1 - Hole by Hole'!M57,"="&amp;$M$2+2))+(COUNTIF('Round 1 - Hole by Hole'!N57,"="&amp;$N$2+2))+(COUNTIF('Round 1 - Hole by Hole'!O57,"="&amp;$O$2+2))+(COUNTIF('Round 1 - Hole by Hole'!P57,"="&amp;$P$2+2))+(COUNTIF('Round 1 - Hole by Hole'!Q57,"="&amp;$Q$2+2))+(COUNTIF('Round 1 - Hole by Hole'!R57,"="&amp;$R$2+2))+(COUNTIF('Round 1 - Hole by Hole'!S57,"="&amp;$S$2+2))+(COUNTIF('Round 1 - Hole by Hole'!T57,"="&amp;$T$2+2))</f>
        <v>3</v>
      </c>
      <c r="H60" s="110">
        <f>SUM(COUNTIF('Round 1 - Hole by Hole'!B57,"&gt;"&amp;$B$2+2.1))+(COUNTIF('Round 1 - Hole by Hole'!C57,"&gt;"&amp;$C$2+2.1))+(COUNTIF('Round 1 - Hole by Hole'!D57,"&gt;"&amp;$D$2+2.1))+(COUNTIF('Round 1 - Hole by Hole'!E57,"&gt;"&amp;$E$2+2.1))+(COUNTIF('Round 1 - Hole by Hole'!F57,"&gt;"&amp;$F$2+2.1))+(COUNTIF('Round 1 - Hole by Hole'!G57,"&gt;"&amp;$G$2+2.1))+(COUNTIF('Round 1 - Hole by Hole'!H57,"&gt;"&amp;$H$2+2.1))+(COUNTIF('Round 1 - Hole by Hole'!I57,"&gt;"&amp;$I$2+2.1))+(COUNTIF('Round 1 - Hole by Hole'!J57,"&gt;"&amp;$J$2+2.1))+(COUNTIF('Round 1 - Hole by Hole'!L57,"&gt;"&amp;$L$2+2.1))+(COUNTIF('Round 1 - Hole by Hole'!M57,"&gt;"&amp;$M$2+2.1))+(COUNTIF('Round 1 - Hole by Hole'!N57,"&gt;"&amp;$N$2+2.1))+(COUNTIF('Round 1 - Hole by Hole'!O57,"&gt;"&amp;$O$2+2.1))+(COUNTIF('Round 1 - Hole by Hole'!P57,"&gt;"&amp;$P$2+2.1))+(COUNTIF('Round 1 - Hole by Hole'!Q57,"&gt;"&amp;$Q$2+2.1))+(COUNTIF('Round 1 - Hole by Hole'!R57,"&gt;"&amp;$R$2+2.1))+(COUNTIF('Round 1 - Hole by Hole'!S57,"&gt;"&amp;$S$2+2.1))+(COUNTIF('Round 1 - Hole by Hole'!T57,"&gt;"&amp;$T$2+2.1))</f>
        <v>1</v>
      </c>
      <c r="J60" s="110">
        <f>SUM(COUNTIF('Round 2 - Hole by Hole'!B57,"&lt;"&amp;$B$2-1.9))+(COUNTIF('Round 2 - Hole by Hole'!C57,"&lt;"&amp;$C$2-1.9))+(COUNTIF('Round 2 - Hole by Hole'!D57,"&lt;"&amp;$D$2-1.9))+(COUNTIF('Round 2 - Hole by Hole'!E57,"&lt;"&amp;$E$2-1.9))+(COUNTIF('Round 2 - Hole by Hole'!F57,"&lt;"&amp;$F$2-1.9))+(COUNTIF('Round 2 - Hole by Hole'!G57,"&lt;"&amp;$G$2-1.9))+(COUNTIF('Round 2 - Hole by Hole'!H57,"&lt;"&amp;$H$2-1.9))+(COUNTIF('Round 2 - Hole by Hole'!I57,"&lt;"&amp;$I$2-1.9))+(COUNTIF('Round 2 - Hole by Hole'!J57,"&lt;"&amp;$J$2-1.9))+(COUNTIF('Round 2 - Hole by Hole'!L57,"&lt;"&amp;$L$2-1.9))+(COUNTIF('Round 2 - Hole by Hole'!M57,"&lt;"&amp;$M$2-1.9))+(COUNTIF('Round 2 - Hole by Hole'!N57,"&lt;"&amp;$N$2-1.9))+(COUNTIF('Round 2 - Hole by Hole'!O57,"&lt;"&amp;$O$2-1.9))+(COUNTIF('Round 2 - Hole by Hole'!P57,"&lt;"&amp;$P$2-1.9))+(COUNTIF('Round 2 - Hole by Hole'!Q57,"&lt;"&amp;$Q$2-1.9))+(COUNTIF('Round 2 - Hole by Hole'!R57,"&lt;"&amp;$R$2-1.9))+(COUNTIF('Round 2 - Hole by Hole'!S57,"&lt;"&amp;$S$2-1.9))+(COUNTIF('Round 2 - Hole by Hole'!T57,"&lt;"&amp;$T$2-1.9))</f>
        <v>0</v>
      </c>
      <c r="K60" s="110">
        <f>SUM(COUNTIF('Round 2 - Hole by Hole'!B57,"="&amp;$B$2-1))+(COUNTIF('Round 2 - Hole by Hole'!C57,"="&amp;$C$2-1))+(COUNTIF('Round 2 - Hole by Hole'!D57,"="&amp;$D$2-1))+(COUNTIF('Round 2 - Hole by Hole'!E57,"="&amp;$E$2-1))+(COUNTIF('Round 2 - Hole by Hole'!F57,"="&amp;$F$2-1))+(COUNTIF('Round 2 - Hole by Hole'!G57,"="&amp;$G$2-1))+(COUNTIF('Round 2 - Hole by Hole'!H57,"="&amp;$H$2-1))+(COUNTIF('Round 2 - Hole by Hole'!I57,"="&amp;$I$2-1))+(COUNTIF('Round 2 - Hole by Hole'!J57,"="&amp;$J$2-1))+(COUNTIF('Round 2 - Hole by Hole'!L57,"="&amp;$L$2-1))+(COUNTIF('Round 2 - Hole by Hole'!M57,"="&amp;$M$2-1))+(COUNTIF('Round 2 - Hole by Hole'!N57,"="&amp;$N$2-1))+(COUNTIF('Round 2 - Hole by Hole'!O57,"="&amp;$O$2-1))+(COUNTIF('Round 2 - Hole by Hole'!P57,"="&amp;$P$2-1))+(COUNTIF('Round 2 - Hole by Hole'!Q57,"="&amp;$Q$2-1))+(COUNTIF('Round 2 - Hole by Hole'!R57,"="&amp;$R$2-1))+(COUNTIF('Round 2 - Hole by Hole'!S57,"="&amp;$S$2-1))+(COUNTIF('Round 2 - Hole by Hole'!T57,"="&amp;$T$2-1))</f>
        <v>2</v>
      </c>
      <c r="L60" s="110">
        <f>SUM(COUNTIF('Round 2 - Hole by Hole'!B57,"="&amp;$B$2))+(COUNTIF('Round 2 - Hole by Hole'!C57,"="&amp;$C$2))+(COUNTIF('Round 2 - Hole by Hole'!D57,"="&amp;$D$2))+(COUNTIF('Round 2 - Hole by Hole'!E57,"="&amp;$E$2))+(COUNTIF('Round 2 - Hole by Hole'!F57,"="&amp;$F$2))+(COUNTIF('Round 2 - Hole by Hole'!G57,"="&amp;$G$2))+(COUNTIF('Round 2 - Hole by Hole'!H57,"="&amp;$H$2))+(COUNTIF('Round 2 - Hole by Hole'!I57,"="&amp;$I$2))+(COUNTIF('Round 2 - Hole by Hole'!J57,"="&amp;$J$2))+(COUNTIF('Round 2 - Hole by Hole'!L57,"="&amp;$L$2))+(COUNTIF('Round 2 - Hole by Hole'!M57,"="&amp;$M$2))+(COUNTIF('Round 2 - Hole by Hole'!N57,"="&amp;$N$2))+(COUNTIF('Round 2 - Hole by Hole'!O57,"="&amp;$O$2))+(COUNTIF('Round 2 - Hole by Hole'!P57,"="&amp;$P$2))+(COUNTIF('Round 2 - Hole by Hole'!Q57,"="&amp;$Q$2))+(COUNTIF('Round 2 - Hole by Hole'!R57,"="&amp;$R$2))+(COUNTIF('Round 2 - Hole by Hole'!S57,"="&amp;$S$2))+(COUNTIF('Round 2 - Hole by Hole'!T57,"="&amp;$T$2))</f>
        <v>12</v>
      </c>
      <c r="M60" s="110">
        <f>SUM(COUNTIF('Round 2 - Hole by Hole'!B57,"="&amp;$B$2+1))+(COUNTIF('Round 2 - Hole by Hole'!C57,"="&amp;$C$2+1))+(COUNTIF('Round 2 - Hole by Hole'!D57,"="&amp;$D$2+1))+(COUNTIF('Round 2 - Hole by Hole'!E57,"="&amp;$E$2+1))+(COUNTIF('Round 2 - Hole by Hole'!F57,"="&amp;$F$2+1))+(COUNTIF('Round 2 - Hole by Hole'!G57,"="&amp;$G$2+1))+(COUNTIF('Round 2 - Hole by Hole'!H57,"="&amp;$H$2+1))+(COUNTIF('Round 2 - Hole by Hole'!I57,"="&amp;$I$2+1))+(COUNTIF('Round 2 - Hole by Hole'!J57,"="&amp;$J$2+1))+(COUNTIF('Round 2 - Hole by Hole'!L57,"="&amp;$L$2+1))+(COUNTIF('Round 2 - Hole by Hole'!M57,"="&amp;$M$2+1))+(COUNTIF('Round 2 - Hole by Hole'!N57,"="&amp;$N$2+1))+(COUNTIF('Round 2 - Hole by Hole'!O57,"="&amp;$O$2+1))+(COUNTIF('Round 2 - Hole by Hole'!P57,"="&amp;$P$2+1))+(COUNTIF('Round 2 - Hole by Hole'!Q57,"="&amp;$Q$2+1))+(COUNTIF('Round 2 - Hole by Hole'!R57,"="&amp;$R$2+1))+(COUNTIF('Round 2 - Hole by Hole'!S57,"="&amp;$S$2+1))+(COUNTIF('Round 2 - Hole by Hole'!T57,"="&amp;$T$2+1))</f>
        <v>3</v>
      </c>
      <c r="N60" s="110">
        <f>SUM(COUNTIF('Round 2 - Hole by Hole'!B57,"="&amp;$B$2+2))+(COUNTIF('Round 2 - Hole by Hole'!C57,"="&amp;$C$2+2))+(COUNTIF('Round 2 - Hole by Hole'!D57,"="&amp;$D$2+2))+(COUNTIF('Round 2 - Hole by Hole'!E57,"="&amp;$E$2+2))+(COUNTIF('Round 2 - Hole by Hole'!F57,"="&amp;$F$2+2))+(COUNTIF('Round 2 - Hole by Hole'!G57,"="&amp;$G$2+2))+(COUNTIF('Round 2 - Hole by Hole'!H57,"="&amp;$H$2+2))+(COUNTIF('Round 2 - Hole by Hole'!I57,"="&amp;$I$2+2))+(COUNTIF('Round 2 - Hole by Hole'!J57,"="&amp;$J$2+2))+(COUNTIF('Round 2 - Hole by Hole'!L57,"="&amp;$L$2+2))+(COUNTIF('Round 2 - Hole by Hole'!M57,"="&amp;$M$2+2))+(COUNTIF('Round 2 - Hole by Hole'!N57,"="&amp;$N$2+2))+(COUNTIF('Round 2 - Hole by Hole'!O57,"="&amp;$O$2+2))+(COUNTIF('Round 2 - Hole by Hole'!P57,"="&amp;$P$2+2))+(COUNTIF('Round 2 - Hole by Hole'!Q57,"="&amp;$Q$2+2))+(COUNTIF('Round 2 - Hole by Hole'!R57,"="&amp;$R$2+2))+(COUNTIF('Round 2 - Hole by Hole'!S57,"="&amp;$S$2+2))+(COUNTIF('Round 2 - Hole by Hole'!T57,"="&amp;$T$2+2))</f>
        <v>1</v>
      </c>
      <c r="O60" s="110">
        <f>SUM(COUNTIF('Round 2 - Hole by Hole'!B57,"&gt;"&amp;$B$2+2.1))+(COUNTIF('Round 2 - Hole by Hole'!C57,"&gt;"&amp;$C$2+2.1))+(COUNTIF('Round 2 - Hole by Hole'!D57,"&gt;"&amp;$D$2+2.1))+(COUNTIF('Round 2 - Hole by Hole'!E57,"&gt;"&amp;$E$2+2.1))+(COUNTIF('Round 2 - Hole by Hole'!F57,"&gt;"&amp;$F$2+2.1))+(COUNTIF('Round 2 - Hole by Hole'!G57,"&gt;"&amp;$G$2+2.1))+(COUNTIF('Round 2 - Hole by Hole'!H57,"&gt;"&amp;$H$2+2.1))+(COUNTIF('Round 2 - Hole by Hole'!I57,"&gt;"&amp;$I$2+2.1))+(COUNTIF('Round 2 - Hole by Hole'!J57,"&gt;"&amp;$J$2+2.1))+(COUNTIF('Round 2 - Hole by Hole'!L57,"&gt;"&amp;$L$2+2.1))+(COUNTIF('Round 2 - Hole by Hole'!M57,"&gt;"&amp;$M$2+2.1))+(COUNTIF('Round 2 - Hole by Hole'!N57,"&gt;"&amp;$N$2+2.1))+(COUNTIF('Round 2 - Hole by Hole'!O57,"&gt;"&amp;$O$2+2.1))+(COUNTIF('Round 2 - Hole by Hole'!P57,"&gt;"&amp;$P$2+2.1))+(COUNTIF('Round 2 - Hole by Hole'!Q57,"&gt;"&amp;$Q$2+2.1))+(COUNTIF('Round 2 - Hole by Hole'!R57,"&gt;"&amp;$R$2+2.1))+(COUNTIF('Round 2 - Hole by Hole'!S57,"&gt;"&amp;$S$2+2.1))+(COUNTIF('Round 2 - Hole by Hole'!T57,"&gt;"&amp;$T$2+2.1))</f>
        <v>0</v>
      </c>
      <c r="Q60" s="110">
        <f>SUM(COUNTIF('Round 3 - Hole by Hole'!B57,"&lt;"&amp;$B$3-1.9))+(COUNTIF('Round 3 - Hole by Hole'!C57,"&lt;"&amp;$C$3-1.9))+(COUNTIF('Round 3 - Hole by Hole'!D57,"&lt;"&amp;$D$3-1.9))+(COUNTIF('Round 3 - Hole by Hole'!E57,"&lt;"&amp;$E$3-1.9))+(COUNTIF('Round 3 - Hole by Hole'!F57,"&lt;"&amp;$F$3-1.9))+(COUNTIF('Round 3 - Hole by Hole'!G57,"&lt;"&amp;$G$3-1.9))+(COUNTIF('Round 3 - Hole by Hole'!H57,"&lt;"&amp;$H$3-1.9))+(COUNTIF('Round 3 - Hole by Hole'!I57,"&lt;"&amp;$I$3-1.9))+(COUNTIF('Round 3 - Hole by Hole'!J57,"&lt;"&amp;$J$3-1.9))+(COUNTIF('Round 3 - Hole by Hole'!L57,"&lt;"&amp;$L$3-1.9))+(COUNTIF('Round 3 - Hole by Hole'!M57,"&lt;"&amp;$M$3-1.9))+(COUNTIF('Round 3 - Hole by Hole'!N57,"&lt;"&amp;$N$3-1.9))+(COUNTIF('Round 3 - Hole by Hole'!O57,"&lt;"&amp;$O$3-1.9))+(COUNTIF('Round 3 - Hole by Hole'!P57,"&lt;"&amp;$P$3-1.9))+(COUNTIF('Round 3 - Hole by Hole'!Q57,"&lt;"&amp;$Q$3-1.9))+(COUNTIF('Round 3 - Hole by Hole'!R57,"&lt;"&amp;$R$3-1.9))+(COUNTIF('Round 3 - Hole by Hole'!S57,"&lt;"&amp;$S$3-1.9))+(COUNTIF('Round 3 - Hole by Hole'!T57,"&lt;"&amp;$T$3-1.9))</f>
        <v>0</v>
      </c>
      <c r="R60" s="110">
        <f>SUM(COUNTIF('Round 3 - Hole by Hole'!B57,"="&amp;$B$3-1))+(COUNTIF('Round 3 - Hole by Hole'!C57,"="&amp;$C$3-1))+(COUNTIF('Round 3 - Hole by Hole'!D57,"="&amp;$D$3-1))+(COUNTIF('Round 3 - Hole by Hole'!E57,"="&amp;$E$3-1))+(COUNTIF('Round 3 - Hole by Hole'!F57,"="&amp;$F$3-1))+(COUNTIF('Round 3 - Hole by Hole'!G57,"="&amp;$G$3-1))+(COUNTIF('Round 3 - Hole by Hole'!H57,"="&amp;$H$3-1))+(COUNTIF('Round 3 - Hole by Hole'!I57,"="&amp;$I$3-1))+(COUNTIF('Round 3 - Hole by Hole'!J57,"="&amp;$J$3-1))+(COUNTIF('Round 3 - Hole by Hole'!L57,"="&amp;$L$3-1))+(COUNTIF('Round 3 - Hole by Hole'!M57,"="&amp;$M$3-1))+(COUNTIF('Round 3 - Hole by Hole'!N57,"="&amp;$N$3-1))+(COUNTIF('Round 3 - Hole by Hole'!O57,"="&amp;$O$3-1))+(COUNTIF('Round 3 - Hole by Hole'!P57,"="&amp;$P$3-1))+(COUNTIF('Round 3 - Hole by Hole'!Q57,"="&amp;$Q$3-1))+(COUNTIF('Round 3 - Hole by Hole'!R57,"="&amp;$R$3-1))+(COUNTIF('Round 3 - Hole by Hole'!S57,"="&amp;$S$3-1))+(COUNTIF('Round 3 - Hole by Hole'!T57,"="&amp;$T$3-1))</f>
        <v>0</v>
      </c>
      <c r="S60" s="110">
        <f>SUM(COUNTIF('Round 3 - Hole by Hole'!B57,"="&amp;$B$3))+(COUNTIF('Round 3 - Hole by Hole'!C57,"="&amp;$C$3))+(COUNTIF('Round 3 - Hole by Hole'!D57,"="&amp;$D$3))+(COUNTIF('Round 3 - Hole by Hole'!E57,"="&amp;$E$3))+(COUNTIF('Round 3 - Hole by Hole'!F57,"="&amp;$F$3))+(COUNTIF('Round 3 - Hole by Hole'!G57,"="&amp;$G$3))+(COUNTIF('Round 3 - Hole by Hole'!H57,"="&amp;$H$3))+(COUNTIF('Round 3 - Hole by Hole'!I57,"="&amp;$I$3))+(COUNTIF('Round 3 - Hole by Hole'!J57,"="&amp;$J$3))+(COUNTIF('Round 3 - Hole by Hole'!L57,"="&amp;$L$3))+(COUNTIF('Round 3 - Hole by Hole'!M57,"="&amp;$M$3))+(COUNTIF('Round 3 - Hole by Hole'!N57,"="&amp;$N$3))+(COUNTIF('Round 3 - Hole by Hole'!O57,"="&amp;$O$3))+(COUNTIF('Round 3 - Hole by Hole'!P57,"="&amp;$P$3))+(COUNTIF('Round 3 - Hole by Hole'!Q57,"="&amp;$Q$3))+(COUNTIF('Round 3 - Hole by Hole'!R57,"="&amp;$R$3))+(COUNTIF('Round 3 - Hole by Hole'!S57,"="&amp;$S$3))+(COUNTIF('Round 3 - Hole by Hole'!T57,"="&amp;$T$3))</f>
        <v>9</v>
      </c>
      <c r="T60" s="110">
        <f>SUM(COUNTIF('Round 3 - Hole by Hole'!B57,"="&amp;$B$3+1))+(COUNTIF('Round 3 - Hole by Hole'!C57,"="&amp;$C$3+1))+(COUNTIF('Round 3 - Hole by Hole'!D57,"="&amp;$D$3+1))+(COUNTIF('Round 3 - Hole by Hole'!E57,"="&amp;$E$3+1))+(COUNTIF('Round 3 - Hole by Hole'!F57,"="&amp;$F$3+1))+(COUNTIF('Round 3 - Hole by Hole'!G57,"="&amp;$G$3+1))+(COUNTIF('Round 3 - Hole by Hole'!H57,"="&amp;$H$3+1))+(COUNTIF('Round 3 - Hole by Hole'!I57,"="&amp;$I$3+1))+(COUNTIF('Round 3 - Hole by Hole'!J57,"="&amp;$J$3+1))+(COUNTIF('Round 3 - Hole by Hole'!L57,"="&amp;$L$3+1))+(COUNTIF('Round 3 - Hole by Hole'!M57,"="&amp;$M$3+1))+(COUNTIF('Round 3 - Hole by Hole'!N57,"="&amp;$N$3+1))+(COUNTIF('Round 3 - Hole by Hole'!O57,"="&amp;$O$3+1))+(COUNTIF('Round 3 - Hole by Hole'!P57,"="&amp;$P$3+1))+(COUNTIF('Round 3 - Hole by Hole'!Q57,"="&amp;$Q$3+1))+(COUNTIF('Round 3 - Hole by Hole'!R57,"="&amp;$R$3+1))+(COUNTIF('Round 3 - Hole by Hole'!S57,"="&amp;$S$3+1))+(COUNTIF('Round 3 - Hole by Hole'!T57,"="&amp;$T$3+1))</f>
        <v>7</v>
      </c>
      <c r="U60" s="110">
        <f>SUM(COUNTIF('Round 3 - Hole by Hole'!B57,"="&amp;$B$3+2))+(COUNTIF('Round 3 - Hole by Hole'!C57,"="&amp;$C$3+2))+(COUNTIF('Round 3 - Hole by Hole'!D57,"="&amp;$D$3+2))+(COUNTIF('Round 3 - Hole by Hole'!E57,"="&amp;$E$3+2))+(COUNTIF('Round 3 - Hole by Hole'!F57,"="&amp;$F$3+2))+(COUNTIF('Round 3 - Hole by Hole'!G57,"="&amp;$G$3+2))+(COUNTIF('Round 3 - Hole by Hole'!H57,"="&amp;$H$3+2))+(COUNTIF('Round 3 - Hole by Hole'!I57,"="&amp;$I$3+2))+(COUNTIF('Round 3 - Hole by Hole'!J57,"="&amp;$J$3+2))+(COUNTIF('Round 3 - Hole by Hole'!L57,"="&amp;$L$3+2))+(COUNTIF('Round 3 - Hole by Hole'!M57,"="&amp;$M$3+2))+(COUNTIF('Round 3 - Hole by Hole'!N57,"="&amp;$N$3+2))+(COUNTIF('Round 3 - Hole by Hole'!O57,"="&amp;$O$3+2))+(COUNTIF('Round 3 - Hole by Hole'!P57,"="&amp;$P$3+2))+(COUNTIF('Round 3 - Hole by Hole'!Q57,"="&amp;$Q$3+2))+(COUNTIF('Round 3 - Hole by Hole'!R57,"="&amp;$R$3+2))+(COUNTIF('Round 3 - Hole by Hole'!S57,"="&amp;$S$3+2))+(COUNTIF('Round 3 - Hole by Hole'!T57,"="&amp;$T$3+2))</f>
        <v>2</v>
      </c>
      <c r="V60" s="110">
        <f>SUM(COUNTIF('Round 3 - Hole by Hole'!B57,"&gt;"&amp;$B$3+2.1))+(COUNTIF('Round 3 - Hole by Hole'!C57,"&gt;"&amp;$C$3+2.1))+(COUNTIF('Round 3 - Hole by Hole'!D57,"&gt;"&amp;$D$3+2.1))+(COUNTIF('Round 3 - Hole by Hole'!E57,"&gt;"&amp;$E$3+2.1))+(COUNTIF('Round 3 - Hole by Hole'!F57,"&gt;"&amp;$F$3+2.1))+(COUNTIF('Round 3 - Hole by Hole'!G57,"&gt;"&amp;$G$3+2.1))+(COUNTIF('Round 3 - Hole by Hole'!H57,"&gt;"&amp;$H$3+2.1))+(COUNTIF('Round 3 - Hole by Hole'!I57,"&gt;"&amp;$I$3+2.1))+(COUNTIF('Round 3 - Hole by Hole'!J57,"&gt;"&amp;$J$3+2.1))+(COUNTIF('Round 3 - Hole by Hole'!L57,"&gt;"&amp;$L$3+2.1))+(COUNTIF('Round 3 - Hole by Hole'!M57,"&gt;"&amp;$M$3+2.1))+(COUNTIF('Round 3 - Hole by Hole'!N57,"&gt;"&amp;$N$3+2.1))+(COUNTIF('Round 3 - Hole by Hole'!O57,"&gt;"&amp;$O$3+2.1))+(COUNTIF('Round 3 - Hole by Hole'!P57,"&gt;"&amp;$P$3+2.1))+(COUNTIF('Round 3 - Hole by Hole'!Q57,"&gt;"&amp;$Q$3+2.1))+(COUNTIF('Round 3 - Hole by Hole'!R57,"&gt;"&amp;$R$3+2.1))+(COUNTIF('Round 3 - Hole by Hole'!S57,"&gt;"&amp;$S$3+2.1))+(COUNTIF('Round 3 - Hole by Hole'!T57,"&gt;"&amp;$T$3+2.1))</f>
        <v>0</v>
      </c>
      <c r="X60" s="110">
        <f t="shared" si="83"/>
        <v>0</v>
      </c>
      <c r="Y60" s="110">
        <f t="shared" si="79"/>
        <v>4</v>
      </c>
      <c r="Z60" s="110">
        <f t="shared" si="80"/>
        <v>28</v>
      </c>
      <c r="AA60" s="110">
        <f t="shared" si="81"/>
        <v>15</v>
      </c>
      <c r="AB60" s="110">
        <f t="shared" si="82"/>
        <v>6</v>
      </c>
      <c r="AC60" s="110">
        <f t="shared" si="84"/>
        <v>1</v>
      </c>
    </row>
    <row r="61" spans="1:29">
      <c r="A61" s="60" t="str">
        <f>'Players by Team'!G22</f>
        <v>ABBY TANNER</v>
      </c>
      <c r="B61" s="90"/>
      <c r="C61" s="86">
        <f>SUM(COUNTIF('Round 1 - Hole by Hole'!B58,"&lt;"&amp;$B$2-1.9))+(COUNTIF('Round 1 - Hole by Hole'!C58,"&lt;"&amp;$C$2-1.9))+(COUNTIF('Round 1 - Hole by Hole'!D58,"&lt;"&amp;$D$2-1.9))+(COUNTIF('Round 1 - Hole by Hole'!E58,"&lt;"&amp;$E$2-1.9))+(COUNTIF('Round 1 - Hole by Hole'!F58,"&lt;"&amp;$F$2-1.9))+(COUNTIF('Round 1 - Hole by Hole'!G58,"&lt;"&amp;$G$2-1.9))+(COUNTIF('Round 1 - Hole by Hole'!H58,"&lt;"&amp;$H$2-1.9))+(COUNTIF('Round 1 - Hole by Hole'!I58,"&lt;"&amp;$I$2-1.9))+(COUNTIF('Round 1 - Hole by Hole'!J58,"&lt;"&amp;$J$2-1.9))+(COUNTIF('Round 1 - Hole by Hole'!L58,"&lt;"&amp;$L$2-1.9))+(COUNTIF('Round 1 - Hole by Hole'!M58,"&lt;"&amp;$M$2-1.9))+(COUNTIF('Round 1 - Hole by Hole'!N58,"&lt;"&amp;$N$2-1.9))+(COUNTIF('Round 1 - Hole by Hole'!O58,"&lt;"&amp;$O$2-1.9))+(COUNTIF('Round 1 - Hole by Hole'!P58,"&lt;"&amp;$P$2-1.9))+(COUNTIF('Round 1 - Hole by Hole'!Q58,"&lt;"&amp;$Q$2-1.9))+(COUNTIF('Round 1 - Hole by Hole'!R58,"&lt;"&amp;$R$2-1.9))+(COUNTIF('Round 1 - Hole by Hole'!S58,"&lt;"&amp;$S$2-1.9))+(COUNTIF('Round 1 - Hole by Hole'!T58,"&lt;"&amp;$T$2-1.9))</f>
        <v>0</v>
      </c>
      <c r="D61" s="87">
        <f>SUM(COUNTIF('Round 1 - Hole by Hole'!B58,"="&amp;$B$2-1))+(COUNTIF('Round 1 - Hole by Hole'!C58,"="&amp;$C$2-1))+(COUNTIF('Round 1 - Hole by Hole'!D58,"="&amp;$D$2-1))+(COUNTIF('Round 1 - Hole by Hole'!E58,"="&amp;$E$2-1))+(COUNTIF('Round 1 - Hole by Hole'!F58,"="&amp;$F$2-1))+(COUNTIF('Round 1 - Hole by Hole'!G58,"="&amp;$G$2-1))+(COUNTIF('Round 1 - Hole by Hole'!H58,"="&amp;$H$2-1))+(COUNTIF('Round 1 - Hole by Hole'!I58,"="&amp;$I$2-1))+(COUNTIF('Round 1 - Hole by Hole'!J58,"="&amp;$J$2-1))+(COUNTIF('Round 1 - Hole by Hole'!L58,"="&amp;$L$2-1))+(COUNTIF('Round 1 - Hole by Hole'!M58,"="&amp;$M$2-1))+(COUNTIF('Round 1 - Hole by Hole'!N58,"="&amp;$N$2-1))+(COUNTIF('Round 1 - Hole by Hole'!O58,"="&amp;$O$2-1))+(COUNTIF('Round 1 - Hole by Hole'!P58,"="&amp;$P$2-1))+(COUNTIF('Round 1 - Hole by Hole'!Q58,"="&amp;$Q$2-1))+(COUNTIF('Round 1 - Hole by Hole'!R58,"="&amp;$R$2-1))+(COUNTIF('Round 1 - Hole by Hole'!S58,"="&amp;$S$2-1))+(COUNTIF('Round 1 - Hole by Hole'!T58,"="&amp;$T$2-1))</f>
        <v>1</v>
      </c>
      <c r="E61" s="87">
        <f>SUM(COUNTIF('Round 1 - Hole by Hole'!B58,"="&amp;$B$2))+(COUNTIF('Round 1 - Hole by Hole'!C58,"="&amp;$C$2))+(COUNTIF('Round 1 - Hole by Hole'!D58,"="&amp;$D$2))+(COUNTIF('Round 1 - Hole by Hole'!E58,"="&amp;$E$2))+(COUNTIF('Round 1 - Hole by Hole'!F58,"="&amp;$F$2))+(COUNTIF('Round 1 - Hole by Hole'!G58,"="&amp;$G$2))+(COUNTIF('Round 1 - Hole by Hole'!H58,"="&amp;$H$2))+(COUNTIF('Round 1 - Hole by Hole'!I58,"="&amp;$I$2))+(COUNTIF('Round 1 - Hole by Hole'!J58,"="&amp;$J$2))+(COUNTIF('Round 1 - Hole by Hole'!L58,"="&amp;$L$2))+(COUNTIF('Round 1 - Hole by Hole'!M58,"="&amp;$M$2))+(COUNTIF('Round 1 - Hole by Hole'!N58,"="&amp;$N$2))+(COUNTIF('Round 1 - Hole by Hole'!O58,"="&amp;$O$2))+(COUNTIF('Round 1 - Hole by Hole'!P58,"="&amp;$P$2))+(COUNTIF('Round 1 - Hole by Hole'!Q58,"="&amp;$Q$2))+(COUNTIF('Round 1 - Hole by Hole'!R58,"="&amp;$R$2))+(COUNTIF('Round 1 - Hole by Hole'!S58,"="&amp;$S$2))+(COUNTIF('Round 1 - Hole by Hole'!T58,"="&amp;$T$2))</f>
        <v>7</v>
      </c>
      <c r="F61" s="87">
        <f>SUM(COUNTIF('Round 1 - Hole by Hole'!B58,"="&amp;$B$2+1))+(COUNTIF('Round 1 - Hole by Hole'!C58,"="&amp;$C$2+1))+(COUNTIF('Round 1 - Hole by Hole'!D58,"="&amp;$D$2+1))+(COUNTIF('Round 1 - Hole by Hole'!E58,"="&amp;$E$2+1))+(COUNTIF('Round 1 - Hole by Hole'!F58,"="&amp;$F$2+1))+(COUNTIF('Round 1 - Hole by Hole'!G58,"="&amp;$G$2+1))+(COUNTIF('Round 1 - Hole by Hole'!H58,"="&amp;$H$2+1))+(COUNTIF('Round 1 - Hole by Hole'!I58,"="&amp;$I$2+1))+(COUNTIF('Round 1 - Hole by Hole'!J58,"="&amp;$J$2+1))+(COUNTIF('Round 1 - Hole by Hole'!L58,"="&amp;$L$2+1))+(COUNTIF('Round 1 - Hole by Hole'!M58,"="&amp;$M$2+1))+(COUNTIF('Round 1 - Hole by Hole'!N58,"="&amp;$N$2+1))+(COUNTIF('Round 1 - Hole by Hole'!O58,"="&amp;$O$2+1))+(COUNTIF('Round 1 - Hole by Hole'!P58,"="&amp;$P$2+1))+(COUNTIF('Round 1 - Hole by Hole'!Q58,"="&amp;$Q$2+1))+(COUNTIF('Round 1 - Hole by Hole'!R58,"="&amp;$R$2+1))+(COUNTIF('Round 1 - Hole by Hole'!S58,"="&amp;$S$2+1))+(COUNTIF('Round 1 - Hole by Hole'!T58,"="&amp;$T$2+1))</f>
        <v>7</v>
      </c>
      <c r="G61" s="87">
        <f>SUM(COUNTIF('Round 1 - Hole by Hole'!B58,"="&amp;$B$2+2))+(COUNTIF('Round 1 - Hole by Hole'!C58,"="&amp;$C$2+2))+(COUNTIF('Round 1 - Hole by Hole'!D58,"="&amp;$D$2+2))+(COUNTIF('Round 1 - Hole by Hole'!E58,"="&amp;$E$2+2))+(COUNTIF('Round 1 - Hole by Hole'!F58,"="&amp;$F$2+2))+(COUNTIF('Round 1 - Hole by Hole'!G58,"="&amp;$G$2+2))+(COUNTIF('Round 1 - Hole by Hole'!H58,"="&amp;$H$2+2))+(COUNTIF('Round 1 - Hole by Hole'!I58,"="&amp;$I$2+2))+(COUNTIF('Round 1 - Hole by Hole'!J58,"="&amp;$J$2+2))+(COUNTIF('Round 1 - Hole by Hole'!L58,"="&amp;$L$2+2))+(COUNTIF('Round 1 - Hole by Hole'!M58,"="&amp;$M$2+2))+(COUNTIF('Round 1 - Hole by Hole'!N58,"="&amp;$N$2+2))+(COUNTIF('Round 1 - Hole by Hole'!O58,"="&amp;$O$2+2))+(COUNTIF('Round 1 - Hole by Hole'!P58,"="&amp;$P$2+2))+(COUNTIF('Round 1 - Hole by Hole'!Q58,"="&amp;$Q$2+2))+(COUNTIF('Round 1 - Hole by Hole'!R58,"="&amp;$R$2+2))+(COUNTIF('Round 1 - Hole by Hole'!S58,"="&amp;$S$2+2))+(COUNTIF('Round 1 - Hole by Hole'!T58,"="&amp;$T$2+2))</f>
        <v>2</v>
      </c>
      <c r="H61" s="87">
        <f>SUM(COUNTIF('Round 1 - Hole by Hole'!B58,"&gt;"&amp;$B$2+2.1))+(COUNTIF('Round 1 - Hole by Hole'!C58,"&gt;"&amp;$C$2+2.1))+(COUNTIF('Round 1 - Hole by Hole'!D58,"&gt;"&amp;$D$2+2.1))+(COUNTIF('Round 1 - Hole by Hole'!E58,"&gt;"&amp;$E$2+2.1))+(COUNTIF('Round 1 - Hole by Hole'!F58,"&gt;"&amp;$F$2+2.1))+(COUNTIF('Round 1 - Hole by Hole'!G58,"&gt;"&amp;$G$2+2.1))+(COUNTIF('Round 1 - Hole by Hole'!H58,"&gt;"&amp;$H$2+2.1))+(COUNTIF('Round 1 - Hole by Hole'!I58,"&gt;"&amp;$I$2+2.1))+(COUNTIF('Round 1 - Hole by Hole'!J58,"&gt;"&amp;$J$2+2.1))+(COUNTIF('Round 1 - Hole by Hole'!L58,"&gt;"&amp;$L$2+2.1))+(COUNTIF('Round 1 - Hole by Hole'!M58,"&gt;"&amp;$M$2+2.1))+(COUNTIF('Round 1 - Hole by Hole'!N58,"&gt;"&amp;$N$2+2.1))+(COUNTIF('Round 1 - Hole by Hole'!O58,"&gt;"&amp;$O$2+2.1))+(COUNTIF('Round 1 - Hole by Hole'!P58,"&gt;"&amp;$P$2+2.1))+(COUNTIF('Round 1 - Hole by Hole'!Q58,"&gt;"&amp;$Q$2+2.1))+(COUNTIF('Round 1 - Hole by Hole'!R58,"&gt;"&amp;$R$2+2.1))+(COUNTIF('Round 1 - Hole by Hole'!S58,"&gt;"&amp;$S$2+2.1))+(COUNTIF('Round 1 - Hole by Hole'!T58,"&gt;"&amp;$T$2+2.1))</f>
        <v>1</v>
      </c>
      <c r="J61" s="86">
        <f>SUM(COUNTIF('Round 2 - Hole by Hole'!B58,"&lt;"&amp;$B$2-1.9))+(COUNTIF('Round 2 - Hole by Hole'!C58,"&lt;"&amp;$C$2-1.9))+(COUNTIF('Round 2 - Hole by Hole'!D58,"&lt;"&amp;$D$2-1.9))+(COUNTIF('Round 2 - Hole by Hole'!E58,"&lt;"&amp;$E$2-1.9))+(COUNTIF('Round 2 - Hole by Hole'!F58,"&lt;"&amp;$F$2-1.9))+(COUNTIF('Round 2 - Hole by Hole'!G58,"&lt;"&amp;$G$2-1.9))+(COUNTIF('Round 2 - Hole by Hole'!H58,"&lt;"&amp;$H$2-1.9))+(COUNTIF('Round 2 - Hole by Hole'!I58,"&lt;"&amp;$I$2-1.9))+(COUNTIF('Round 2 - Hole by Hole'!J58,"&lt;"&amp;$J$2-1.9))+(COUNTIF('Round 2 - Hole by Hole'!L58,"&lt;"&amp;$L$2-1.9))+(COUNTIF('Round 2 - Hole by Hole'!M58,"&lt;"&amp;$M$2-1.9))+(COUNTIF('Round 2 - Hole by Hole'!N58,"&lt;"&amp;$N$2-1.9))+(COUNTIF('Round 2 - Hole by Hole'!O58,"&lt;"&amp;$O$2-1.9))+(COUNTIF('Round 2 - Hole by Hole'!P58,"&lt;"&amp;$P$2-1.9))+(COUNTIF('Round 2 - Hole by Hole'!Q58,"&lt;"&amp;$Q$2-1.9))+(COUNTIF('Round 2 - Hole by Hole'!R58,"&lt;"&amp;$R$2-1.9))+(COUNTIF('Round 2 - Hole by Hole'!S58,"&lt;"&amp;$S$2-1.9))+(COUNTIF('Round 2 - Hole by Hole'!T58,"&lt;"&amp;$T$2-1.9))</f>
        <v>0</v>
      </c>
      <c r="K61" s="87">
        <f>SUM(COUNTIF('Round 2 - Hole by Hole'!B58,"="&amp;$B$2-1))+(COUNTIF('Round 2 - Hole by Hole'!C58,"="&amp;$C$2-1))+(COUNTIF('Round 2 - Hole by Hole'!D58,"="&amp;$D$2-1))+(COUNTIF('Round 2 - Hole by Hole'!E58,"="&amp;$E$2-1))+(COUNTIF('Round 2 - Hole by Hole'!F58,"="&amp;$F$2-1))+(COUNTIF('Round 2 - Hole by Hole'!G58,"="&amp;$G$2-1))+(COUNTIF('Round 2 - Hole by Hole'!H58,"="&amp;$H$2-1))+(COUNTIF('Round 2 - Hole by Hole'!I58,"="&amp;$I$2-1))+(COUNTIF('Round 2 - Hole by Hole'!J58,"="&amp;$J$2-1))+(COUNTIF('Round 2 - Hole by Hole'!L58,"="&amp;$L$2-1))+(COUNTIF('Round 2 - Hole by Hole'!M58,"="&amp;$M$2-1))+(COUNTIF('Round 2 - Hole by Hole'!N58,"="&amp;$N$2-1))+(COUNTIF('Round 2 - Hole by Hole'!O58,"="&amp;$O$2-1))+(COUNTIF('Round 2 - Hole by Hole'!P58,"="&amp;$P$2-1))+(COUNTIF('Round 2 - Hole by Hole'!Q58,"="&amp;$Q$2-1))+(COUNTIF('Round 2 - Hole by Hole'!R58,"="&amp;$R$2-1))+(COUNTIF('Round 2 - Hole by Hole'!S58,"="&amp;$S$2-1))+(COUNTIF('Round 2 - Hole by Hole'!T58,"="&amp;$T$2-1))</f>
        <v>0</v>
      </c>
      <c r="L61" s="87">
        <f>SUM(COUNTIF('Round 2 - Hole by Hole'!B58,"="&amp;$B$2))+(COUNTIF('Round 2 - Hole by Hole'!C58,"="&amp;$C$2))+(COUNTIF('Round 2 - Hole by Hole'!D58,"="&amp;$D$2))+(COUNTIF('Round 2 - Hole by Hole'!E58,"="&amp;$E$2))+(COUNTIF('Round 2 - Hole by Hole'!F58,"="&amp;$F$2))+(COUNTIF('Round 2 - Hole by Hole'!G58,"="&amp;$G$2))+(COUNTIF('Round 2 - Hole by Hole'!H58,"="&amp;$H$2))+(COUNTIF('Round 2 - Hole by Hole'!I58,"="&amp;$I$2))+(COUNTIF('Round 2 - Hole by Hole'!J58,"="&amp;$J$2))+(COUNTIF('Round 2 - Hole by Hole'!L58,"="&amp;$L$2))+(COUNTIF('Round 2 - Hole by Hole'!M58,"="&amp;$M$2))+(COUNTIF('Round 2 - Hole by Hole'!N58,"="&amp;$N$2))+(COUNTIF('Round 2 - Hole by Hole'!O58,"="&amp;$O$2))+(COUNTIF('Round 2 - Hole by Hole'!P58,"="&amp;$P$2))+(COUNTIF('Round 2 - Hole by Hole'!Q58,"="&amp;$Q$2))+(COUNTIF('Round 2 - Hole by Hole'!R58,"="&amp;$R$2))+(COUNTIF('Round 2 - Hole by Hole'!S58,"="&amp;$S$2))+(COUNTIF('Round 2 - Hole by Hole'!T58,"="&amp;$T$2))</f>
        <v>5</v>
      </c>
      <c r="M61" s="87">
        <f>SUM(COUNTIF('Round 2 - Hole by Hole'!B58,"="&amp;$B$2+1))+(COUNTIF('Round 2 - Hole by Hole'!C58,"="&amp;$C$2+1))+(COUNTIF('Round 2 - Hole by Hole'!D58,"="&amp;$D$2+1))+(COUNTIF('Round 2 - Hole by Hole'!E58,"="&amp;$E$2+1))+(COUNTIF('Round 2 - Hole by Hole'!F58,"="&amp;$F$2+1))+(COUNTIF('Round 2 - Hole by Hole'!G58,"="&amp;$G$2+1))+(COUNTIF('Round 2 - Hole by Hole'!H58,"="&amp;$H$2+1))+(COUNTIF('Round 2 - Hole by Hole'!I58,"="&amp;$I$2+1))+(COUNTIF('Round 2 - Hole by Hole'!J58,"="&amp;$J$2+1))+(COUNTIF('Round 2 - Hole by Hole'!L58,"="&amp;$L$2+1))+(COUNTIF('Round 2 - Hole by Hole'!M58,"="&amp;$M$2+1))+(COUNTIF('Round 2 - Hole by Hole'!N58,"="&amp;$N$2+1))+(COUNTIF('Round 2 - Hole by Hole'!O58,"="&amp;$O$2+1))+(COUNTIF('Round 2 - Hole by Hole'!P58,"="&amp;$P$2+1))+(COUNTIF('Round 2 - Hole by Hole'!Q58,"="&amp;$Q$2+1))+(COUNTIF('Round 2 - Hole by Hole'!R58,"="&amp;$R$2+1))+(COUNTIF('Round 2 - Hole by Hole'!S58,"="&amp;$S$2+1))+(COUNTIF('Round 2 - Hole by Hole'!T58,"="&amp;$T$2+1))</f>
        <v>9</v>
      </c>
      <c r="N61" s="87">
        <f>SUM(COUNTIF('Round 2 - Hole by Hole'!B58,"="&amp;$B$2+2))+(COUNTIF('Round 2 - Hole by Hole'!C58,"="&amp;$C$2+2))+(COUNTIF('Round 2 - Hole by Hole'!D58,"="&amp;$D$2+2))+(COUNTIF('Round 2 - Hole by Hole'!E58,"="&amp;$E$2+2))+(COUNTIF('Round 2 - Hole by Hole'!F58,"="&amp;$F$2+2))+(COUNTIF('Round 2 - Hole by Hole'!G58,"="&amp;$G$2+2))+(COUNTIF('Round 2 - Hole by Hole'!H58,"="&amp;$H$2+2))+(COUNTIF('Round 2 - Hole by Hole'!I58,"="&amp;$I$2+2))+(COUNTIF('Round 2 - Hole by Hole'!J58,"="&amp;$J$2+2))+(COUNTIF('Round 2 - Hole by Hole'!L58,"="&amp;$L$2+2))+(COUNTIF('Round 2 - Hole by Hole'!M58,"="&amp;$M$2+2))+(COUNTIF('Round 2 - Hole by Hole'!N58,"="&amp;$N$2+2))+(COUNTIF('Round 2 - Hole by Hole'!O58,"="&amp;$O$2+2))+(COUNTIF('Round 2 - Hole by Hole'!P58,"="&amp;$P$2+2))+(COUNTIF('Round 2 - Hole by Hole'!Q58,"="&amp;$Q$2+2))+(COUNTIF('Round 2 - Hole by Hole'!R58,"="&amp;$R$2+2))+(COUNTIF('Round 2 - Hole by Hole'!S58,"="&amp;$S$2+2))+(COUNTIF('Round 2 - Hole by Hole'!T58,"="&amp;$T$2+2))</f>
        <v>4</v>
      </c>
      <c r="O61" s="87">
        <f>SUM(COUNTIF('Round 2 - Hole by Hole'!B58,"&gt;"&amp;$B$2+2.1))+(COUNTIF('Round 2 - Hole by Hole'!C58,"&gt;"&amp;$C$2+2.1))+(COUNTIF('Round 2 - Hole by Hole'!D58,"&gt;"&amp;$D$2+2.1))+(COUNTIF('Round 2 - Hole by Hole'!E58,"&gt;"&amp;$E$2+2.1))+(COUNTIF('Round 2 - Hole by Hole'!F58,"&gt;"&amp;$F$2+2.1))+(COUNTIF('Round 2 - Hole by Hole'!G58,"&gt;"&amp;$G$2+2.1))+(COUNTIF('Round 2 - Hole by Hole'!H58,"&gt;"&amp;$H$2+2.1))+(COUNTIF('Round 2 - Hole by Hole'!I58,"&gt;"&amp;$I$2+2.1))+(COUNTIF('Round 2 - Hole by Hole'!J58,"&gt;"&amp;$J$2+2.1))+(COUNTIF('Round 2 - Hole by Hole'!L58,"&gt;"&amp;$L$2+2.1))+(COUNTIF('Round 2 - Hole by Hole'!M58,"&gt;"&amp;$M$2+2.1))+(COUNTIF('Round 2 - Hole by Hole'!N58,"&gt;"&amp;$N$2+2.1))+(COUNTIF('Round 2 - Hole by Hole'!O58,"&gt;"&amp;$O$2+2.1))+(COUNTIF('Round 2 - Hole by Hole'!P58,"&gt;"&amp;$P$2+2.1))+(COUNTIF('Round 2 - Hole by Hole'!Q58,"&gt;"&amp;$Q$2+2.1))+(COUNTIF('Round 2 - Hole by Hole'!R58,"&gt;"&amp;$R$2+2.1))+(COUNTIF('Round 2 - Hole by Hole'!S58,"&gt;"&amp;$S$2+2.1))+(COUNTIF('Round 2 - Hole by Hole'!T58,"&gt;"&amp;$T$2+2.1))</f>
        <v>0</v>
      </c>
      <c r="Q61" s="86">
        <f>SUM(COUNTIF('Round 3 - Hole by Hole'!B58,"&lt;"&amp;$B$3-1.9))+(COUNTIF('Round 3 - Hole by Hole'!C58,"&lt;"&amp;$C$3-1.9))+(COUNTIF('Round 3 - Hole by Hole'!D58,"&lt;"&amp;$D$3-1.9))+(COUNTIF('Round 3 - Hole by Hole'!E58,"&lt;"&amp;$E$3-1.9))+(COUNTIF('Round 3 - Hole by Hole'!F58,"&lt;"&amp;$F$3-1.9))+(COUNTIF('Round 3 - Hole by Hole'!G58,"&lt;"&amp;$G$3-1.9))+(COUNTIF('Round 3 - Hole by Hole'!H58,"&lt;"&amp;$H$3-1.9))+(COUNTIF('Round 3 - Hole by Hole'!I58,"&lt;"&amp;$I$3-1.9))+(COUNTIF('Round 3 - Hole by Hole'!J58,"&lt;"&amp;$J$3-1.9))+(COUNTIF('Round 3 - Hole by Hole'!L58,"&lt;"&amp;$L$3-1.9))+(COUNTIF('Round 3 - Hole by Hole'!M58,"&lt;"&amp;$M$3-1.9))+(COUNTIF('Round 3 - Hole by Hole'!N58,"&lt;"&amp;$N$3-1.9))+(COUNTIF('Round 3 - Hole by Hole'!O58,"&lt;"&amp;$O$3-1.9))+(COUNTIF('Round 3 - Hole by Hole'!P58,"&lt;"&amp;$P$3-1.9))+(COUNTIF('Round 3 - Hole by Hole'!Q58,"&lt;"&amp;$Q$3-1.9))+(COUNTIF('Round 3 - Hole by Hole'!R58,"&lt;"&amp;$R$3-1.9))+(COUNTIF('Round 3 - Hole by Hole'!S58,"&lt;"&amp;$S$3-1.9))+(COUNTIF('Round 3 - Hole by Hole'!T58,"&lt;"&amp;$T$3-1.9))</f>
        <v>0</v>
      </c>
      <c r="R61" s="87">
        <f>SUM(COUNTIF('Round 3 - Hole by Hole'!B58,"="&amp;$B$3-1))+(COUNTIF('Round 3 - Hole by Hole'!C58,"="&amp;$C$3-1))+(COUNTIF('Round 3 - Hole by Hole'!D58,"="&amp;$D$3-1))+(COUNTIF('Round 3 - Hole by Hole'!E58,"="&amp;$E$3-1))+(COUNTIF('Round 3 - Hole by Hole'!F58,"="&amp;$F$3-1))+(COUNTIF('Round 3 - Hole by Hole'!G58,"="&amp;$G$3-1))+(COUNTIF('Round 3 - Hole by Hole'!H58,"="&amp;$H$3-1))+(COUNTIF('Round 3 - Hole by Hole'!I58,"="&amp;$I$3-1))+(COUNTIF('Round 3 - Hole by Hole'!J58,"="&amp;$J$3-1))+(COUNTIF('Round 3 - Hole by Hole'!L58,"="&amp;$L$3-1))+(COUNTIF('Round 3 - Hole by Hole'!M58,"="&amp;$M$3-1))+(COUNTIF('Round 3 - Hole by Hole'!N58,"="&amp;$N$3-1))+(COUNTIF('Round 3 - Hole by Hole'!O58,"="&amp;$O$3-1))+(COUNTIF('Round 3 - Hole by Hole'!P58,"="&amp;$P$3-1))+(COUNTIF('Round 3 - Hole by Hole'!Q58,"="&amp;$Q$3-1))+(COUNTIF('Round 3 - Hole by Hole'!R58,"="&amp;$R$3-1))+(COUNTIF('Round 3 - Hole by Hole'!S58,"="&amp;$S$3-1))+(COUNTIF('Round 3 - Hole by Hole'!T58,"="&amp;$T$3-1))</f>
        <v>1</v>
      </c>
      <c r="S61" s="87">
        <f>SUM(COUNTIF('Round 3 - Hole by Hole'!B58,"="&amp;$B$3))+(COUNTIF('Round 3 - Hole by Hole'!C58,"="&amp;$C$3))+(COUNTIF('Round 3 - Hole by Hole'!D58,"="&amp;$D$3))+(COUNTIF('Round 3 - Hole by Hole'!E58,"="&amp;$E$3))+(COUNTIF('Round 3 - Hole by Hole'!F58,"="&amp;$F$3))+(COUNTIF('Round 3 - Hole by Hole'!G58,"="&amp;$G$3))+(COUNTIF('Round 3 - Hole by Hole'!H58,"="&amp;$H$3))+(COUNTIF('Round 3 - Hole by Hole'!I58,"="&amp;$I$3))+(COUNTIF('Round 3 - Hole by Hole'!J58,"="&amp;$J$3))+(COUNTIF('Round 3 - Hole by Hole'!L58,"="&amp;$L$3))+(COUNTIF('Round 3 - Hole by Hole'!M58,"="&amp;$M$3))+(COUNTIF('Round 3 - Hole by Hole'!N58,"="&amp;$N$3))+(COUNTIF('Round 3 - Hole by Hole'!O58,"="&amp;$O$3))+(COUNTIF('Round 3 - Hole by Hole'!P58,"="&amp;$P$3))+(COUNTIF('Round 3 - Hole by Hole'!Q58,"="&amp;$Q$3))+(COUNTIF('Round 3 - Hole by Hole'!R58,"="&amp;$R$3))+(COUNTIF('Round 3 - Hole by Hole'!S58,"="&amp;$S$3))+(COUNTIF('Round 3 - Hole by Hole'!T58,"="&amp;$T$3))</f>
        <v>12</v>
      </c>
      <c r="T61" s="87">
        <f>SUM(COUNTIF('Round 3 - Hole by Hole'!B58,"="&amp;$B$3+1))+(COUNTIF('Round 3 - Hole by Hole'!C58,"="&amp;$C$3+1))+(COUNTIF('Round 3 - Hole by Hole'!D58,"="&amp;$D$3+1))+(COUNTIF('Round 3 - Hole by Hole'!E58,"="&amp;$E$3+1))+(COUNTIF('Round 3 - Hole by Hole'!F58,"="&amp;$F$3+1))+(COUNTIF('Round 3 - Hole by Hole'!G58,"="&amp;$G$3+1))+(COUNTIF('Round 3 - Hole by Hole'!H58,"="&amp;$H$3+1))+(COUNTIF('Round 3 - Hole by Hole'!I58,"="&amp;$I$3+1))+(COUNTIF('Round 3 - Hole by Hole'!J58,"="&amp;$J$3+1))+(COUNTIF('Round 3 - Hole by Hole'!L58,"="&amp;$L$3+1))+(COUNTIF('Round 3 - Hole by Hole'!M58,"="&amp;$M$3+1))+(COUNTIF('Round 3 - Hole by Hole'!N58,"="&amp;$N$3+1))+(COUNTIF('Round 3 - Hole by Hole'!O58,"="&amp;$O$3+1))+(COUNTIF('Round 3 - Hole by Hole'!P58,"="&amp;$P$3+1))+(COUNTIF('Round 3 - Hole by Hole'!Q58,"="&amp;$Q$3+1))+(COUNTIF('Round 3 - Hole by Hole'!R58,"="&amp;$R$3+1))+(COUNTIF('Round 3 - Hole by Hole'!S58,"="&amp;$S$3+1))+(COUNTIF('Round 3 - Hole by Hole'!T58,"="&amp;$T$3+1))</f>
        <v>4</v>
      </c>
      <c r="U61" s="87">
        <f>SUM(COUNTIF('Round 3 - Hole by Hole'!B58,"="&amp;$B$3+2))+(COUNTIF('Round 3 - Hole by Hole'!C58,"="&amp;$C$3+2))+(COUNTIF('Round 3 - Hole by Hole'!D58,"="&amp;$D$3+2))+(COUNTIF('Round 3 - Hole by Hole'!E58,"="&amp;$E$3+2))+(COUNTIF('Round 3 - Hole by Hole'!F58,"="&amp;$F$3+2))+(COUNTIF('Round 3 - Hole by Hole'!G58,"="&amp;$G$3+2))+(COUNTIF('Round 3 - Hole by Hole'!H58,"="&amp;$H$3+2))+(COUNTIF('Round 3 - Hole by Hole'!I58,"="&amp;$I$3+2))+(COUNTIF('Round 3 - Hole by Hole'!J58,"="&amp;$J$3+2))+(COUNTIF('Round 3 - Hole by Hole'!L58,"="&amp;$L$3+2))+(COUNTIF('Round 3 - Hole by Hole'!M58,"="&amp;$M$3+2))+(COUNTIF('Round 3 - Hole by Hole'!N58,"="&amp;$N$3+2))+(COUNTIF('Round 3 - Hole by Hole'!O58,"="&amp;$O$3+2))+(COUNTIF('Round 3 - Hole by Hole'!P58,"="&amp;$P$3+2))+(COUNTIF('Round 3 - Hole by Hole'!Q58,"="&amp;$Q$3+2))+(COUNTIF('Round 3 - Hole by Hole'!R58,"="&amp;$R$3+2))+(COUNTIF('Round 3 - Hole by Hole'!S58,"="&amp;$S$3+2))+(COUNTIF('Round 3 - Hole by Hole'!T58,"="&amp;$T$3+2))</f>
        <v>0</v>
      </c>
      <c r="V61" s="87">
        <f>SUM(COUNTIF('Round 3 - Hole by Hole'!B58,"&gt;"&amp;$B$3+2.1))+(COUNTIF('Round 3 - Hole by Hole'!C58,"&gt;"&amp;$C$3+2.1))+(COUNTIF('Round 3 - Hole by Hole'!D58,"&gt;"&amp;$D$3+2.1))+(COUNTIF('Round 3 - Hole by Hole'!E58,"&gt;"&amp;$E$3+2.1))+(COUNTIF('Round 3 - Hole by Hole'!F58,"&gt;"&amp;$F$3+2.1))+(COUNTIF('Round 3 - Hole by Hole'!G58,"&gt;"&amp;$G$3+2.1))+(COUNTIF('Round 3 - Hole by Hole'!H58,"&gt;"&amp;$H$3+2.1))+(COUNTIF('Round 3 - Hole by Hole'!I58,"&gt;"&amp;$I$3+2.1))+(COUNTIF('Round 3 - Hole by Hole'!J58,"&gt;"&amp;$J$3+2.1))+(COUNTIF('Round 3 - Hole by Hole'!L58,"&gt;"&amp;$L$3+2.1))+(COUNTIF('Round 3 - Hole by Hole'!M58,"&gt;"&amp;$M$3+2.1))+(COUNTIF('Round 3 - Hole by Hole'!N58,"&gt;"&amp;$N$3+2.1))+(COUNTIF('Round 3 - Hole by Hole'!O58,"&gt;"&amp;$O$3+2.1))+(COUNTIF('Round 3 - Hole by Hole'!P58,"&gt;"&amp;$P$3+2.1))+(COUNTIF('Round 3 - Hole by Hole'!Q58,"&gt;"&amp;$Q$3+2.1))+(COUNTIF('Round 3 - Hole by Hole'!R58,"&gt;"&amp;$R$3+2.1))+(COUNTIF('Round 3 - Hole by Hole'!S58,"&gt;"&amp;$S$3+2.1))+(COUNTIF('Round 3 - Hole by Hole'!T58,"&gt;"&amp;$T$3+2.1))</f>
        <v>1</v>
      </c>
      <c r="X61" s="86">
        <f t="shared" si="83"/>
        <v>0</v>
      </c>
      <c r="Y61" s="86">
        <f t="shared" si="79"/>
        <v>2</v>
      </c>
      <c r="Z61" s="86">
        <f t="shared" si="80"/>
        <v>24</v>
      </c>
      <c r="AA61" s="86">
        <f t="shared" si="81"/>
        <v>20</v>
      </c>
      <c r="AB61" s="86">
        <f t="shared" si="82"/>
        <v>6</v>
      </c>
      <c r="AC61" s="86">
        <f t="shared" si="84"/>
        <v>2</v>
      </c>
    </row>
    <row r="62" spans="1:29">
      <c r="B62" s="88"/>
      <c r="X62" s="7"/>
      <c r="Y62" s="7"/>
      <c r="Z62" s="7"/>
      <c r="AA62" s="7"/>
      <c r="AB62" s="7"/>
      <c r="AC62" s="7"/>
    </row>
    <row r="63" spans="1:29">
      <c r="A63" s="89" t="str">
        <f>'Players by Team'!M17</f>
        <v>HIGHLAND PARK</v>
      </c>
      <c r="B63" s="88"/>
      <c r="C63" s="83">
        <f t="shared" ref="C63:H63" si="85">SUM(C64:C68)</f>
        <v>0</v>
      </c>
      <c r="D63" s="83">
        <f t="shared" si="85"/>
        <v>6</v>
      </c>
      <c r="E63" s="83">
        <f t="shared" si="85"/>
        <v>28</v>
      </c>
      <c r="F63" s="83">
        <f t="shared" si="85"/>
        <v>38</v>
      </c>
      <c r="G63" s="83">
        <f t="shared" si="85"/>
        <v>12</v>
      </c>
      <c r="H63" s="83">
        <f t="shared" si="85"/>
        <v>6</v>
      </c>
      <c r="I63" s="84"/>
      <c r="J63" s="83">
        <f t="shared" ref="J63:O63" si="86">SUM(J64:J68)</f>
        <v>1</v>
      </c>
      <c r="K63" s="83">
        <f t="shared" si="86"/>
        <v>6</v>
      </c>
      <c r="L63" s="83">
        <f t="shared" si="86"/>
        <v>31</v>
      </c>
      <c r="M63" s="83">
        <f t="shared" si="86"/>
        <v>33</v>
      </c>
      <c r="N63" s="83">
        <f t="shared" si="86"/>
        <v>16</v>
      </c>
      <c r="O63" s="83">
        <f t="shared" si="86"/>
        <v>3</v>
      </c>
      <c r="P63" s="84"/>
      <c r="Q63" s="83">
        <f t="shared" ref="Q63:V63" si="87">SUM(Q64:Q68)</f>
        <v>0</v>
      </c>
      <c r="R63" s="83">
        <f t="shared" si="87"/>
        <v>5</v>
      </c>
      <c r="S63" s="83">
        <f t="shared" si="87"/>
        <v>39</v>
      </c>
      <c r="T63" s="83">
        <f t="shared" si="87"/>
        <v>34</v>
      </c>
      <c r="U63" s="83">
        <f t="shared" si="87"/>
        <v>11</v>
      </c>
      <c r="V63" s="83">
        <f t="shared" si="87"/>
        <v>1</v>
      </c>
      <c r="X63" s="83">
        <f t="shared" ref="X63:AC63" si="88">SUM(X64:X68)</f>
        <v>1</v>
      </c>
      <c r="Y63" s="83">
        <f t="shared" si="88"/>
        <v>17</v>
      </c>
      <c r="Z63" s="83">
        <f t="shared" si="88"/>
        <v>98</v>
      </c>
      <c r="AA63" s="83">
        <f t="shared" si="88"/>
        <v>105</v>
      </c>
      <c r="AB63" s="83">
        <f t="shared" si="88"/>
        <v>39</v>
      </c>
      <c r="AC63" s="83">
        <f t="shared" si="88"/>
        <v>10</v>
      </c>
    </row>
    <row r="64" spans="1:29">
      <c r="A64" s="60" t="str">
        <f>'Players by Team'!M18</f>
        <v>AN TRAN SHELMIRE</v>
      </c>
      <c r="B64" s="90"/>
      <c r="C64" s="86">
        <f>SUM(COUNTIF('Round 1 - Hole by Hole'!B61,"&lt;"&amp;$B$2-1.9))+(COUNTIF('Round 1 - Hole by Hole'!C61,"&lt;"&amp;$C$2-1.9))+(COUNTIF('Round 1 - Hole by Hole'!D61,"&lt;"&amp;$D$2-1.9))+(COUNTIF('Round 1 - Hole by Hole'!E61,"&lt;"&amp;$E$2-1.9))+(COUNTIF('Round 1 - Hole by Hole'!F61,"&lt;"&amp;$F$2-1.9))+(COUNTIF('Round 1 - Hole by Hole'!G61,"&lt;"&amp;$G$2-1.9))+(COUNTIF('Round 1 - Hole by Hole'!H61,"&lt;"&amp;$H$2-1.9))+(COUNTIF('Round 1 - Hole by Hole'!I61,"&lt;"&amp;$I$2-1.9))+(COUNTIF('Round 1 - Hole by Hole'!J61,"&lt;"&amp;$J$2-1.9))+(COUNTIF('Round 1 - Hole by Hole'!L61,"&lt;"&amp;$L$2-1.9))+(COUNTIF('Round 1 - Hole by Hole'!M61,"&lt;"&amp;$M$2-1.9))+(COUNTIF('Round 1 - Hole by Hole'!N61,"&lt;"&amp;$N$2-1.9))+(COUNTIF('Round 1 - Hole by Hole'!O61,"&lt;"&amp;$O$2-1.9))+(COUNTIF('Round 1 - Hole by Hole'!P61,"&lt;"&amp;$P$2-1.9))+(COUNTIF('Round 1 - Hole by Hole'!Q61,"&lt;"&amp;$Q$2-1.9))+(COUNTIF('Round 1 - Hole by Hole'!R61,"&lt;"&amp;$R$2-1.9))+(COUNTIF('Round 1 - Hole by Hole'!S61,"&lt;"&amp;$S$2-1.9))+(COUNTIF('Round 1 - Hole by Hole'!T61,"&lt;"&amp;$T$2-1.9))</f>
        <v>0</v>
      </c>
      <c r="D64" s="87">
        <f>SUM(COUNTIF('Round 1 - Hole by Hole'!B61,"="&amp;$B$2-1))+(COUNTIF('Round 1 - Hole by Hole'!C61,"="&amp;$C$2-1))+(COUNTIF('Round 1 - Hole by Hole'!D61,"="&amp;$D$2-1))+(COUNTIF('Round 1 - Hole by Hole'!E61,"="&amp;$E$2-1))+(COUNTIF('Round 1 - Hole by Hole'!F61,"="&amp;$F$2-1))+(COUNTIF('Round 1 - Hole by Hole'!G61,"="&amp;$G$2-1))+(COUNTIF('Round 1 - Hole by Hole'!H61,"="&amp;$H$2-1))+(COUNTIF('Round 1 - Hole by Hole'!I61,"="&amp;$I$2-1))+(COUNTIF('Round 1 - Hole by Hole'!J61,"="&amp;$J$2-1))+(COUNTIF('Round 1 - Hole by Hole'!L61,"="&amp;$L$2-1))+(COUNTIF('Round 1 - Hole by Hole'!M61,"="&amp;$M$2-1))+(COUNTIF('Round 1 - Hole by Hole'!N61,"="&amp;$N$2-1))+(COUNTIF('Round 1 - Hole by Hole'!O61,"="&amp;$O$2-1))+(COUNTIF('Round 1 - Hole by Hole'!P61,"="&amp;$P$2-1))+(COUNTIF('Round 1 - Hole by Hole'!Q61,"="&amp;$Q$2-1))+(COUNTIF('Round 1 - Hole by Hole'!R61,"="&amp;$R$2-1))+(COUNTIF('Round 1 - Hole by Hole'!S61,"="&amp;$S$2-1))+(COUNTIF('Round 1 - Hole by Hole'!T61,"="&amp;$T$2-1))</f>
        <v>3</v>
      </c>
      <c r="E64" s="87">
        <f>SUM(COUNTIF('Round 1 - Hole by Hole'!B61,"="&amp;$B$2))+(COUNTIF('Round 1 - Hole by Hole'!C61,"="&amp;$C$2))+(COUNTIF('Round 1 - Hole by Hole'!D61,"="&amp;$D$2))+(COUNTIF('Round 1 - Hole by Hole'!E61,"="&amp;$E$2))+(COUNTIF('Round 1 - Hole by Hole'!F61,"="&amp;$F$2))+(COUNTIF('Round 1 - Hole by Hole'!G61,"="&amp;$G$2))+(COUNTIF('Round 1 - Hole by Hole'!H61,"="&amp;$H$2))+(COUNTIF('Round 1 - Hole by Hole'!I61,"="&amp;$I$2))+(COUNTIF('Round 1 - Hole by Hole'!J61,"="&amp;$J$2))+(COUNTIF('Round 1 - Hole by Hole'!L61,"="&amp;$L$2))+(COUNTIF('Round 1 - Hole by Hole'!M61,"="&amp;$M$2))+(COUNTIF('Round 1 - Hole by Hole'!N61,"="&amp;$N$2))+(COUNTIF('Round 1 - Hole by Hole'!O61,"="&amp;$O$2))+(COUNTIF('Round 1 - Hole by Hole'!P61,"="&amp;$P$2))+(COUNTIF('Round 1 - Hole by Hole'!Q61,"="&amp;$Q$2))+(COUNTIF('Round 1 - Hole by Hole'!R61,"="&amp;$R$2))+(COUNTIF('Round 1 - Hole by Hole'!S61,"="&amp;$S$2))+(COUNTIF('Round 1 - Hole by Hole'!T61,"="&amp;$T$2))</f>
        <v>8</v>
      </c>
      <c r="F64" s="87">
        <f>SUM(COUNTIF('Round 1 - Hole by Hole'!B61,"="&amp;$B$2+1))+(COUNTIF('Round 1 - Hole by Hole'!C61,"="&amp;$C$2+1))+(COUNTIF('Round 1 - Hole by Hole'!D61,"="&amp;$D$2+1))+(COUNTIF('Round 1 - Hole by Hole'!E61,"="&amp;$E$2+1))+(COUNTIF('Round 1 - Hole by Hole'!F61,"="&amp;$F$2+1))+(COUNTIF('Round 1 - Hole by Hole'!G61,"="&amp;$G$2+1))+(COUNTIF('Round 1 - Hole by Hole'!H61,"="&amp;$H$2+1))+(COUNTIF('Round 1 - Hole by Hole'!I61,"="&amp;$I$2+1))+(COUNTIF('Round 1 - Hole by Hole'!J61,"="&amp;$J$2+1))+(COUNTIF('Round 1 - Hole by Hole'!L61,"="&amp;$L$2+1))+(COUNTIF('Round 1 - Hole by Hole'!M61,"="&amp;$M$2+1))+(COUNTIF('Round 1 - Hole by Hole'!N61,"="&amp;$N$2+1))+(COUNTIF('Round 1 - Hole by Hole'!O61,"="&amp;$O$2+1))+(COUNTIF('Round 1 - Hole by Hole'!P61,"="&amp;$P$2+1))+(COUNTIF('Round 1 - Hole by Hole'!Q61,"="&amp;$Q$2+1))+(COUNTIF('Round 1 - Hole by Hole'!R61,"="&amp;$R$2+1))+(COUNTIF('Round 1 - Hole by Hole'!S61,"="&amp;$S$2+1))+(COUNTIF('Round 1 - Hole by Hole'!T61,"="&amp;$T$2+1))</f>
        <v>6</v>
      </c>
      <c r="G64" s="87">
        <f>SUM(COUNTIF('Round 1 - Hole by Hole'!B61,"="&amp;$B$2+2))+(COUNTIF('Round 1 - Hole by Hole'!C61,"="&amp;$C$2+2))+(COUNTIF('Round 1 - Hole by Hole'!D61,"="&amp;$D$2+2))+(COUNTIF('Round 1 - Hole by Hole'!E61,"="&amp;$E$2+2))+(COUNTIF('Round 1 - Hole by Hole'!F61,"="&amp;$F$2+2))+(COUNTIF('Round 1 - Hole by Hole'!G61,"="&amp;$G$2+2))+(COUNTIF('Round 1 - Hole by Hole'!H61,"="&amp;$H$2+2))+(COUNTIF('Round 1 - Hole by Hole'!I61,"="&amp;$I$2+2))+(COUNTIF('Round 1 - Hole by Hole'!J61,"="&amp;$J$2+2))+(COUNTIF('Round 1 - Hole by Hole'!L61,"="&amp;$L$2+2))+(COUNTIF('Round 1 - Hole by Hole'!M61,"="&amp;$M$2+2))+(COUNTIF('Round 1 - Hole by Hole'!N61,"="&amp;$N$2+2))+(COUNTIF('Round 1 - Hole by Hole'!O61,"="&amp;$O$2+2))+(COUNTIF('Round 1 - Hole by Hole'!P61,"="&amp;$P$2+2))+(COUNTIF('Round 1 - Hole by Hole'!Q61,"="&amp;$Q$2+2))+(COUNTIF('Round 1 - Hole by Hole'!R61,"="&amp;$R$2+2))+(COUNTIF('Round 1 - Hole by Hole'!S61,"="&amp;$S$2+2))+(COUNTIF('Round 1 - Hole by Hole'!T61,"="&amp;$T$2+2))</f>
        <v>1</v>
      </c>
      <c r="H64" s="87">
        <f>SUM(COUNTIF('Round 1 - Hole by Hole'!B61,"&gt;"&amp;$B$2+2.1))+(COUNTIF('Round 1 - Hole by Hole'!C61,"&gt;"&amp;$C$2+2.1))+(COUNTIF('Round 1 - Hole by Hole'!D61,"&gt;"&amp;$D$2+2.1))+(COUNTIF('Round 1 - Hole by Hole'!E61,"&gt;"&amp;$E$2+2.1))+(COUNTIF('Round 1 - Hole by Hole'!F61,"&gt;"&amp;$F$2+2.1))+(COUNTIF('Round 1 - Hole by Hole'!G61,"&gt;"&amp;$G$2+2.1))+(COUNTIF('Round 1 - Hole by Hole'!H61,"&gt;"&amp;$H$2+2.1))+(COUNTIF('Round 1 - Hole by Hole'!I61,"&gt;"&amp;$I$2+2.1))+(COUNTIF('Round 1 - Hole by Hole'!J61,"&gt;"&amp;$J$2+2.1))+(COUNTIF('Round 1 - Hole by Hole'!L61,"&gt;"&amp;$L$2+2.1))+(COUNTIF('Round 1 - Hole by Hole'!M61,"&gt;"&amp;$M$2+2.1))+(COUNTIF('Round 1 - Hole by Hole'!N61,"&gt;"&amp;$N$2+2.1))+(COUNTIF('Round 1 - Hole by Hole'!O61,"&gt;"&amp;$O$2+2.1))+(COUNTIF('Round 1 - Hole by Hole'!P61,"&gt;"&amp;$P$2+2.1))+(COUNTIF('Round 1 - Hole by Hole'!Q61,"&gt;"&amp;$Q$2+2.1))+(COUNTIF('Round 1 - Hole by Hole'!R61,"&gt;"&amp;$R$2+2.1))+(COUNTIF('Round 1 - Hole by Hole'!S61,"&gt;"&amp;$S$2+2.1))+(COUNTIF('Round 1 - Hole by Hole'!T61,"&gt;"&amp;$T$2+2.1))</f>
        <v>0</v>
      </c>
      <c r="J64" s="86">
        <f>SUM(COUNTIF('Round 2 - Hole by Hole'!B61,"&lt;"&amp;$B$2-1.9))+(COUNTIF('Round 2 - Hole by Hole'!C61,"&lt;"&amp;$C$2-1.9))+(COUNTIF('Round 2 - Hole by Hole'!D61,"&lt;"&amp;$D$2-1.9))+(COUNTIF('Round 2 - Hole by Hole'!E61,"&lt;"&amp;$E$2-1.9))+(COUNTIF('Round 2 - Hole by Hole'!F61,"&lt;"&amp;$F$2-1.9))+(COUNTIF('Round 2 - Hole by Hole'!G61,"&lt;"&amp;$G$2-1.9))+(COUNTIF('Round 2 - Hole by Hole'!H61,"&lt;"&amp;$H$2-1.9))+(COUNTIF('Round 2 - Hole by Hole'!I61,"&lt;"&amp;$I$2-1.9))+(COUNTIF('Round 2 - Hole by Hole'!J61,"&lt;"&amp;$J$2-1.9))+(COUNTIF('Round 2 - Hole by Hole'!L61,"&lt;"&amp;$L$2-1.9))+(COUNTIF('Round 2 - Hole by Hole'!M61,"&lt;"&amp;$M$2-1.9))+(COUNTIF('Round 2 - Hole by Hole'!N61,"&lt;"&amp;$N$2-1.9))+(COUNTIF('Round 2 - Hole by Hole'!O61,"&lt;"&amp;$O$2-1.9))+(COUNTIF('Round 2 - Hole by Hole'!P61,"&lt;"&amp;$P$2-1.9))+(COUNTIF('Round 2 - Hole by Hole'!Q61,"&lt;"&amp;$Q$2-1.9))+(COUNTIF('Round 2 - Hole by Hole'!R61,"&lt;"&amp;$R$2-1.9))+(COUNTIF('Round 2 - Hole by Hole'!S61,"&lt;"&amp;$S$2-1.9))+(COUNTIF('Round 2 - Hole by Hole'!T61,"&lt;"&amp;$T$2-1.9))</f>
        <v>1</v>
      </c>
      <c r="K64" s="87">
        <f>SUM(COUNTIF('Round 2 - Hole by Hole'!B61,"="&amp;$B$2-1))+(COUNTIF('Round 2 - Hole by Hole'!C61,"="&amp;$C$2-1))+(COUNTIF('Round 2 - Hole by Hole'!D61,"="&amp;$D$2-1))+(COUNTIF('Round 2 - Hole by Hole'!E61,"="&amp;$E$2-1))+(COUNTIF('Round 2 - Hole by Hole'!F61,"="&amp;$F$2-1))+(COUNTIF('Round 2 - Hole by Hole'!G61,"="&amp;$G$2-1))+(COUNTIF('Round 2 - Hole by Hole'!H61,"="&amp;$H$2-1))+(COUNTIF('Round 2 - Hole by Hole'!I61,"="&amp;$I$2-1))+(COUNTIF('Round 2 - Hole by Hole'!J61,"="&amp;$J$2-1))+(COUNTIF('Round 2 - Hole by Hole'!L61,"="&amp;$L$2-1))+(COUNTIF('Round 2 - Hole by Hole'!M61,"="&amp;$M$2-1))+(COUNTIF('Round 2 - Hole by Hole'!N61,"="&amp;$N$2-1))+(COUNTIF('Round 2 - Hole by Hole'!O61,"="&amp;$O$2-1))+(COUNTIF('Round 2 - Hole by Hole'!P61,"="&amp;$P$2-1))+(COUNTIF('Round 2 - Hole by Hole'!Q61,"="&amp;$Q$2-1))+(COUNTIF('Round 2 - Hole by Hole'!R61,"="&amp;$R$2-1))+(COUNTIF('Round 2 - Hole by Hole'!S61,"="&amp;$S$2-1))+(COUNTIF('Round 2 - Hole by Hole'!T61,"="&amp;$T$2-1))</f>
        <v>2</v>
      </c>
      <c r="L64" s="87">
        <f>SUM(COUNTIF('Round 2 - Hole by Hole'!B61,"="&amp;$B$2))+(COUNTIF('Round 2 - Hole by Hole'!C61,"="&amp;$C$2))+(COUNTIF('Round 2 - Hole by Hole'!D61,"="&amp;$D$2))+(COUNTIF('Round 2 - Hole by Hole'!E61,"="&amp;$E$2))+(COUNTIF('Round 2 - Hole by Hole'!F61,"="&amp;$F$2))+(COUNTIF('Round 2 - Hole by Hole'!G61,"="&amp;$G$2))+(COUNTIF('Round 2 - Hole by Hole'!H61,"="&amp;$H$2))+(COUNTIF('Round 2 - Hole by Hole'!I61,"="&amp;$I$2))+(COUNTIF('Round 2 - Hole by Hole'!J61,"="&amp;$J$2))+(COUNTIF('Round 2 - Hole by Hole'!L61,"="&amp;$L$2))+(COUNTIF('Round 2 - Hole by Hole'!M61,"="&amp;$M$2))+(COUNTIF('Round 2 - Hole by Hole'!N61,"="&amp;$N$2))+(COUNTIF('Round 2 - Hole by Hole'!O61,"="&amp;$O$2))+(COUNTIF('Round 2 - Hole by Hole'!P61,"="&amp;$P$2))+(COUNTIF('Round 2 - Hole by Hole'!Q61,"="&amp;$Q$2))+(COUNTIF('Round 2 - Hole by Hole'!R61,"="&amp;$R$2))+(COUNTIF('Round 2 - Hole by Hole'!S61,"="&amp;$S$2))+(COUNTIF('Round 2 - Hole by Hole'!T61,"="&amp;$T$2))</f>
        <v>6</v>
      </c>
      <c r="M64" s="87">
        <f>SUM(COUNTIF('Round 2 - Hole by Hole'!B61,"="&amp;$B$2+1))+(COUNTIF('Round 2 - Hole by Hole'!C61,"="&amp;$C$2+1))+(COUNTIF('Round 2 - Hole by Hole'!D61,"="&amp;$D$2+1))+(COUNTIF('Round 2 - Hole by Hole'!E61,"="&amp;$E$2+1))+(COUNTIF('Round 2 - Hole by Hole'!F61,"="&amp;$F$2+1))+(COUNTIF('Round 2 - Hole by Hole'!G61,"="&amp;$G$2+1))+(COUNTIF('Round 2 - Hole by Hole'!H61,"="&amp;$H$2+1))+(COUNTIF('Round 2 - Hole by Hole'!I61,"="&amp;$I$2+1))+(COUNTIF('Round 2 - Hole by Hole'!J61,"="&amp;$J$2+1))+(COUNTIF('Round 2 - Hole by Hole'!L61,"="&amp;$L$2+1))+(COUNTIF('Round 2 - Hole by Hole'!M61,"="&amp;$M$2+1))+(COUNTIF('Round 2 - Hole by Hole'!N61,"="&amp;$N$2+1))+(COUNTIF('Round 2 - Hole by Hole'!O61,"="&amp;$O$2+1))+(COUNTIF('Round 2 - Hole by Hole'!P61,"="&amp;$P$2+1))+(COUNTIF('Round 2 - Hole by Hole'!Q61,"="&amp;$Q$2+1))+(COUNTIF('Round 2 - Hole by Hole'!R61,"="&amp;$R$2+1))+(COUNTIF('Round 2 - Hole by Hole'!S61,"="&amp;$S$2+1))+(COUNTIF('Round 2 - Hole by Hole'!T61,"="&amp;$T$2+1))</f>
        <v>8</v>
      </c>
      <c r="N64" s="87">
        <f>SUM(COUNTIF('Round 2 - Hole by Hole'!B61,"="&amp;$B$2+2))+(COUNTIF('Round 2 - Hole by Hole'!C61,"="&amp;$C$2+2))+(COUNTIF('Round 2 - Hole by Hole'!D61,"="&amp;$D$2+2))+(COUNTIF('Round 2 - Hole by Hole'!E61,"="&amp;$E$2+2))+(COUNTIF('Round 2 - Hole by Hole'!F61,"="&amp;$F$2+2))+(COUNTIF('Round 2 - Hole by Hole'!G61,"="&amp;$G$2+2))+(COUNTIF('Round 2 - Hole by Hole'!H61,"="&amp;$H$2+2))+(COUNTIF('Round 2 - Hole by Hole'!I61,"="&amp;$I$2+2))+(COUNTIF('Round 2 - Hole by Hole'!J61,"="&amp;$J$2+2))+(COUNTIF('Round 2 - Hole by Hole'!L61,"="&amp;$L$2+2))+(COUNTIF('Round 2 - Hole by Hole'!M61,"="&amp;$M$2+2))+(COUNTIF('Round 2 - Hole by Hole'!N61,"="&amp;$N$2+2))+(COUNTIF('Round 2 - Hole by Hole'!O61,"="&amp;$O$2+2))+(COUNTIF('Round 2 - Hole by Hole'!P61,"="&amp;$P$2+2))+(COUNTIF('Round 2 - Hole by Hole'!Q61,"="&amp;$Q$2+2))+(COUNTIF('Round 2 - Hole by Hole'!R61,"="&amp;$R$2+2))+(COUNTIF('Round 2 - Hole by Hole'!S61,"="&amp;$S$2+2))+(COUNTIF('Round 2 - Hole by Hole'!T61,"="&amp;$T$2+2))</f>
        <v>1</v>
      </c>
      <c r="O64" s="87">
        <f>SUM(COUNTIF('Round 2 - Hole by Hole'!B61,"&gt;"&amp;$B$2+2.1))+(COUNTIF('Round 2 - Hole by Hole'!C61,"&gt;"&amp;$C$2+2.1))+(COUNTIF('Round 2 - Hole by Hole'!D61,"&gt;"&amp;$D$2+2.1))+(COUNTIF('Round 2 - Hole by Hole'!E61,"&gt;"&amp;$E$2+2.1))+(COUNTIF('Round 2 - Hole by Hole'!F61,"&gt;"&amp;$F$2+2.1))+(COUNTIF('Round 2 - Hole by Hole'!G61,"&gt;"&amp;$G$2+2.1))+(COUNTIF('Round 2 - Hole by Hole'!H61,"&gt;"&amp;$H$2+2.1))+(COUNTIF('Round 2 - Hole by Hole'!I61,"&gt;"&amp;$I$2+2.1))+(COUNTIF('Round 2 - Hole by Hole'!J61,"&gt;"&amp;$J$2+2.1))+(COUNTIF('Round 2 - Hole by Hole'!L61,"&gt;"&amp;$L$2+2.1))+(COUNTIF('Round 2 - Hole by Hole'!M61,"&gt;"&amp;$M$2+2.1))+(COUNTIF('Round 2 - Hole by Hole'!N61,"&gt;"&amp;$N$2+2.1))+(COUNTIF('Round 2 - Hole by Hole'!O61,"&gt;"&amp;$O$2+2.1))+(COUNTIF('Round 2 - Hole by Hole'!P61,"&gt;"&amp;$P$2+2.1))+(COUNTIF('Round 2 - Hole by Hole'!Q61,"&gt;"&amp;$Q$2+2.1))+(COUNTIF('Round 2 - Hole by Hole'!R61,"&gt;"&amp;$R$2+2.1))+(COUNTIF('Round 2 - Hole by Hole'!S61,"&gt;"&amp;$S$2+2.1))+(COUNTIF('Round 2 - Hole by Hole'!T61,"&gt;"&amp;$T$2+2.1))</f>
        <v>0</v>
      </c>
      <c r="Q64" s="86">
        <f>SUM(COUNTIF('Round 3 - Hole by Hole'!B61,"&lt;"&amp;$B$3-1.9))+(COUNTIF('Round 3 - Hole by Hole'!C61,"&lt;"&amp;$C$3-1.9))+(COUNTIF('Round 3 - Hole by Hole'!D61,"&lt;"&amp;$D$3-1.9))+(COUNTIF('Round 3 - Hole by Hole'!E61,"&lt;"&amp;$E$3-1.9))+(COUNTIF('Round 3 - Hole by Hole'!F61,"&lt;"&amp;$F$3-1.9))+(COUNTIF('Round 3 - Hole by Hole'!G61,"&lt;"&amp;$G$3-1.9))+(COUNTIF('Round 3 - Hole by Hole'!H61,"&lt;"&amp;$H$3-1.9))+(COUNTIF('Round 3 - Hole by Hole'!I61,"&lt;"&amp;$I$3-1.9))+(COUNTIF('Round 3 - Hole by Hole'!J61,"&lt;"&amp;$J$3-1.9))+(COUNTIF('Round 3 - Hole by Hole'!L61,"&lt;"&amp;$L$3-1.9))+(COUNTIF('Round 3 - Hole by Hole'!M61,"&lt;"&amp;$M$3-1.9))+(COUNTIF('Round 3 - Hole by Hole'!N61,"&lt;"&amp;$N$3-1.9))+(COUNTIF('Round 3 - Hole by Hole'!O61,"&lt;"&amp;$O$3-1.9))+(COUNTIF('Round 3 - Hole by Hole'!P61,"&lt;"&amp;$P$3-1.9))+(COUNTIF('Round 3 - Hole by Hole'!Q61,"&lt;"&amp;$Q$3-1.9))+(COUNTIF('Round 3 - Hole by Hole'!R61,"&lt;"&amp;$R$3-1.9))+(COUNTIF('Round 3 - Hole by Hole'!S61,"&lt;"&amp;$S$3-1.9))+(COUNTIF('Round 3 - Hole by Hole'!T61,"&lt;"&amp;$T$3-1.9))</f>
        <v>0</v>
      </c>
      <c r="R64" s="87">
        <f>SUM(COUNTIF('Round 3 - Hole by Hole'!B61,"="&amp;$B$3-1))+(COUNTIF('Round 3 - Hole by Hole'!C61,"="&amp;$C$3-1))+(COUNTIF('Round 3 - Hole by Hole'!D61,"="&amp;$D$3-1))+(COUNTIF('Round 3 - Hole by Hole'!E61,"="&amp;$E$3-1))+(COUNTIF('Round 3 - Hole by Hole'!F61,"="&amp;$F$3-1))+(COUNTIF('Round 3 - Hole by Hole'!G61,"="&amp;$G$3-1))+(COUNTIF('Round 3 - Hole by Hole'!H61,"="&amp;$H$3-1))+(COUNTIF('Round 3 - Hole by Hole'!I61,"="&amp;$I$3-1))+(COUNTIF('Round 3 - Hole by Hole'!J61,"="&amp;$J$3-1))+(COUNTIF('Round 3 - Hole by Hole'!L61,"="&amp;$L$3-1))+(COUNTIF('Round 3 - Hole by Hole'!M61,"="&amp;$M$3-1))+(COUNTIF('Round 3 - Hole by Hole'!N61,"="&amp;$N$3-1))+(COUNTIF('Round 3 - Hole by Hole'!O61,"="&amp;$O$3-1))+(COUNTIF('Round 3 - Hole by Hole'!P61,"="&amp;$P$3-1))+(COUNTIF('Round 3 - Hole by Hole'!Q61,"="&amp;$Q$3-1))+(COUNTIF('Round 3 - Hole by Hole'!R61,"="&amp;$R$3-1))+(COUNTIF('Round 3 - Hole by Hole'!S61,"="&amp;$S$3-1))+(COUNTIF('Round 3 - Hole by Hole'!T61,"="&amp;$T$3-1))</f>
        <v>0</v>
      </c>
      <c r="S64" s="87">
        <f>SUM(COUNTIF('Round 3 - Hole by Hole'!B61,"="&amp;$B$3))+(COUNTIF('Round 3 - Hole by Hole'!C61,"="&amp;$C$3))+(COUNTIF('Round 3 - Hole by Hole'!D61,"="&amp;$D$3))+(COUNTIF('Round 3 - Hole by Hole'!E61,"="&amp;$E$3))+(COUNTIF('Round 3 - Hole by Hole'!F61,"="&amp;$F$3))+(COUNTIF('Round 3 - Hole by Hole'!G61,"="&amp;$G$3))+(COUNTIF('Round 3 - Hole by Hole'!H61,"="&amp;$H$3))+(COUNTIF('Round 3 - Hole by Hole'!I61,"="&amp;$I$3))+(COUNTIF('Round 3 - Hole by Hole'!J61,"="&amp;$J$3))+(COUNTIF('Round 3 - Hole by Hole'!L61,"="&amp;$L$3))+(COUNTIF('Round 3 - Hole by Hole'!M61,"="&amp;$M$3))+(COUNTIF('Round 3 - Hole by Hole'!N61,"="&amp;$N$3))+(COUNTIF('Round 3 - Hole by Hole'!O61,"="&amp;$O$3))+(COUNTIF('Round 3 - Hole by Hole'!P61,"="&amp;$P$3))+(COUNTIF('Round 3 - Hole by Hole'!Q61,"="&amp;$Q$3))+(COUNTIF('Round 3 - Hole by Hole'!R61,"="&amp;$R$3))+(COUNTIF('Round 3 - Hole by Hole'!S61,"="&amp;$S$3))+(COUNTIF('Round 3 - Hole by Hole'!T61,"="&amp;$T$3))</f>
        <v>11</v>
      </c>
      <c r="T64" s="87">
        <f>SUM(COUNTIF('Round 3 - Hole by Hole'!B61,"="&amp;$B$3+1))+(COUNTIF('Round 3 - Hole by Hole'!C61,"="&amp;$C$3+1))+(COUNTIF('Round 3 - Hole by Hole'!D61,"="&amp;$D$3+1))+(COUNTIF('Round 3 - Hole by Hole'!E61,"="&amp;$E$3+1))+(COUNTIF('Round 3 - Hole by Hole'!F61,"="&amp;$F$3+1))+(COUNTIF('Round 3 - Hole by Hole'!G61,"="&amp;$G$3+1))+(COUNTIF('Round 3 - Hole by Hole'!H61,"="&amp;$H$3+1))+(COUNTIF('Round 3 - Hole by Hole'!I61,"="&amp;$I$3+1))+(COUNTIF('Round 3 - Hole by Hole'!J61,"="&amp;$J$3+1))+(COUNTIF('Round 3 - Hole by Hole'!L61,"="&amp;$L$3+1))+(COUNTIF('Round 3 - Hole by Hole'!M61,"="&amp;$M$3+1))+(COUNTIF('Round 3 - Hole by Hole'!N61,"="&amp;$N$3+1))+(COUNTIF('Round 3 - Hole by Hole'!O61,"="&amp;$O$3+1))+(COUNTIF('Round 3 - Hole by Hole'!P61,"="&amp;$P$3+1))+(COUNTIF('Round 3 - Hole by Hole'!Q61,"="&amp;$Q$3+1))+(COUNTIF('Round 3 - Hole by Hole'!R61,"="&amp;$R$3+1))+(COUNTIF('Round 3 - Hole by Hole'!S61,"="&amp;$S$3+1))+(COUNTIF('Round 3 - Hole by Hole'!T61,"="&amp;$T$3+1))</f>
        <v>7</v>
      </c>
      <c r="U64" s="87">
        <f>SUM(COUNTIF('Round 3 - Hole by Hole'!B61,"="&amp;$B$3+2))+(COUNTIF('Round 3 - Hole by Hole'!C61,"="&amp;$C$3+2))+(COUNTIF('Round 3 - Hole by Hole'!D61,"="&amp;$D$3+2))+(COUNTIF('Round 3 - Hole by Hole'!E61,"="&amp;$E$3+2))+(COUNTIF('Round 3 - Hole by Hole'!F61,"="&amp;$F$3+2))+(COUNTIF('Round 3 - Hole by Hole'!G61,"="&amp;$G$3+2))+(COUNTIF('Round 3 - Hole by Hole'!H61,"="&amp;$H$3+2))+(COUNTIF('Round 3 - Hole by Hole'!I61,"="&amp;$I$3+2))+(COUNTIF('Round 3 - Hole by Hole'!J61,"="&amp;$J$3+2))+(COUNTIF('Round 3 - Hole by Hole'!L61,"="&amp;$L$3+2))+(COUNTIF('Round 3 - Hole by Hole'!M61,"="&amp;$M$3+2))+(COUNTIF('Round 3 - Hole by Hole'!N61,"="&amp;$N$3+2))+(COUNTIF('Round 3 - Hole by Hole'!O61,"="&amp;$O$3+2))+(COUNTIF('Round 3 - Hole by Hole'!P61,"="&amp;$P$3+2))+(COUNTIF('Round 3 - Hole by Hole'!Q61,"="&amp;$Q$3+2))+(COUNTIF('Round 3 - Hole by Hole'!R61,"="&amp;$R$3+2))+(COUNTIF('Round 3 - Hole by Hole'!S61,"="&amp;$S$3+2))+(COUNTIF('Round 3 - Hole by Hole'!T61,"="&amp;$T$3+2))</f>
        <v>0</v>
      </c>
      <c r="V64" s="87">
        <f>SUM(COUNTIF('Round 3 - Hole by Hole'!B61,"&gt;"&amp;$B$3+2.1))+(COUNTIF('Round 3 - Hole by Hole'!C61,"&gt;"&amp;$C$3+2.1))+(COUNTIF('Round 3 - Hole by Hole'!D61,"&gt;"&amp;$D$3+2.1))+(COUNTIF('Round 3 - Hole by Hole'!E61,"&gt;"&amp;$E$3+2.1))+(COUNTIF('Round 3 - Hole by Hole'!F61,"&gt;"&amp;$F$3+2.1))+(COUNTIF('Round 3 - Hole by Hole'!G61,"&gt;"&amp;$G$3+2.1))+(COUNTIF('Round 3 - Hole by Hole'!H61,"&gt;"&amp;$H$3+2.1))+(COUNTIF('Round 3 - Hole by Hole'!I61,"&gt;"&amp;$I$3+2.1))+(COUNTIF('Round 3 - Hole by Hole'!J61,"&gt;"&amp;$J$3+2.1))+(COUNTIF('Round 3 - Hole by Hole'!L61,"&gt;"&amp;$L$3+2.1))+(COUNTIF('Round 3 - Hole by Hole'!M61,"&gt;"&amp;$M$3+2.1))+(COUNTIF('Round 3 - Hole by Hole'!N61,"&gt;"&amp;$N$3+2.1))+(COUNTIF('Round 3 - Hole by Hole'!O61,"&gt;"&amp;$O$3+2.1))+(COUNTIF('Round 3 - Hole by Hole'!P61,"&gt;"&amp;$P$3+2.1))+(COUNTIF('Round 3 - Hole by Hole'!Q61,"&gt;"&amp;$Q$3+2.1))+(COUNTIF('Round 3 - Hole by Hole'!R61,"&gt;"&amp;$R$3+2.1))+(COUNTIF('Round 3 - Hole by Hole'!S61,"&gt;"&amp;$S$3+2.1))+(COUNTIF('Round 3 - Hole by Hole'!T61,"&gt;"&amp;$T$3+2.1))</f>
        <v>0</v>
      </c>
      <c r="X64" s="86">
        <f>SUM(C64,J64,Q64)</f>
        <v>1</v>
      </c>
      <c r="Y64" s="86">
        <f t="shared" ref="Y64:Y68" si="89">SUM(D64,K64,R64)</f>
        <v>5</v>
      </c>
      <c r="Z64" s="86">
        <f t="shared" ref="Z64:Z68" si="90">SUM(E64,L64,S64)</f>
        <v>25</v>
      </c>
      <c r="AA64" s="86">
        <f t="shared" ref="AA64:AA68" si="91">SUM(F64,M64,T64)</f>
        <v>21</v>
      </c>
      <c r="AB64" s="86">
        <f t="shared" ref="AB64:AB68" si="92">SUM(G64,N64,U64)</f>
        <v>2</v>
      </c>
      <c r="AC64" s="86">
        <f>SUM(H64,O64,V64)</f>
        <v>0</v>
      </c>
    </row>
    <row r="65" spans="1:29">
      <c r="A65" s="60" t="str">
        <f>'Players by Team'!M19</f>
        <v>SOPHIE BIEDIGER</v>
      </c>
      <c r="B65" s="90"/>
      <c r="C65" s="110">
        <f>SUM(COUNTIF('Round 1 - Hole by Hole'!B62,"&lt;"&amp;$B$2-1.9))+(COUNTIF('Round 1 - Hole by Hole'!C62,"&lt;"&amp;$C$2-1.9))+(COUNTIF('Round 1 - Hole by Hole'!D62,"&lt;"&amp;$D$2-1.9))+(COUNTIF('Round 1 - Hole by Hole'!E62,"&lt;"&amp;$E$2-1.9))+(COUNTIF('Round 1 - Hole by Hole'!F62,"&lt;"&amp;$F$2-1.9))+(COUNTIF('Round 1 - Hole by Hole'!G62,"&lt;"&amp;$G$2-1.9))+(COUNTIF('Round 1 - Hole by Hole'!H62,"&lt;"&amp;$H$2-1.9))+(COUNTIF('Round 1 - Hole by Hole'!I62,"&lt;"&amp;$I$2-1.9))+(COUNTIF('Round 1 - Hole by Hole'!J62,"&lt;"&amp;$J$2-1.9))+(COUNTIF('Round 1 - Hole by Hole'!L62,"&lt;"&amp;$L$2-1.9))+(COUNTIF('Round 1 - Hole by Hole'!M62,"&lt;"&amp;$M$2-1.9))+(COUNTIF('Round 1 - Hole by Hole'!N62,"&lt;"&amp;$N$2-1.9))+(COUNTIF('Round 1 - Hole by Hole'!O62,"&lt;"&amp;$O$2-1.9))+(COUNTIF('Round 1 - Hole by Hole'!P62,"&lt;"&amp;$P$2-1.9))+(COUNTIF('Round 1 - Hole by Hole'!Q62,"&lt;"&amp;$Q$2-1.9))+(COUNTIF('Round 1 - Hole by Hole'!R62,"&lt;"&amp;$R$2-1.9))+(COUNTIF('Round 1 - Hole by Hole'!S62,"&lt;"&amp;$S$2-1.9))+(COUNTIF('Round 1 - Hole by Hole'!T62,"&lt;"&amp;$T$2-1.9))</f>
        <v>0</v>
      </c>
      <c r="D65" s="110">
        <f>SUM(COUNTIF('Round 1 - Hole by Hole'!B62,"="&amp;$B$2-1))+(COUNTIF('Round 1 - Hole by Hole'!C62,"="&amp;$C$2-1))+(COUNTIF('Round 1 - Hole by Hole'!D62,"="&amp;$D$2-1))+(COUNTIF('Round 1 - Hole by Hole'!E62,"="&amp;$E$2-1))+(COUNTIF('Round 1 - Hole by Hole'!F62,"="&amp;$F$2-1))+(COUNTIF('Round 1 - Hole by Hole'!G62,"="&amp;$G$2-1))+(COUNTIF('Round 1 - Hole by Hole'!H62,"="&amp;$H$2-1))+(COUNTIF('Round 1 - Hole by Hole'!I62,"="&amp;$I$2-1))+(COUNTIF('Round 1 - Hole by Hole'!J62,"="&amp;$J$2-1))+(COUNTIF('Round 1 - Hole by Hole'!L62,"="&amp;$L$2-1))+(COUNTIF('Round 1 - Hole by Hole'!M62,"="&amp;$M$2-1))+(COUNTIF('Round 1 - Hole by Hole'!N62,"="&amp;$N$2-1))+(COUNTIF('Round 1 - Hole by Hole'!O62,"="&amp;$O$2-1))+(COUNTIF('Round 1 - Hole by Hole'!P62,"="&amp;$P$2-1))+(COUNTIF('Round 1 - Hole by Hole'!Q62,"="&amp;$Q$2-1))+(COUNTIF('Round 1 - Hole by Hole'!R62,"="&amp;$R$2-1))+(COUNTIF('Round 1 - Hole by Hole'!S62,"="&amp;$S$2-1))+(COUNTIF('Round 1 - Hole by Hole'!T62,"="&amp;$T$2-1))</f>
        <v>2</v>
      </c>
      <c r="E65" s="110">
        <f>SUM(COUNTIF('Round 1 - Hole by Hole'!B62,"="&amp;$B$2))+(COUNTIF('Round 1 - Hole by Hole'!C62,"="&amp;$C$2))+(COUNTIF('Round 1 - Hole by Hole'!D62,"="&amp;$D$2))+(COUNTIF('Round 1 - Hole by Hole'!E62,"="&amp;$E$2))+(COUNTIF('Round 1 - Hole by Hole'!F62,"="&amp;$F$2))+(COUNTIF('Round 1 - Hole by Hole'!G62,"="&amp;$G$2))+(COUNTIF('Round 1 - Hole by Hole'!H62,"="&amp;$H$2))+(COUNTIF('Round 1 - Hole by Hole'!I62,"="&amp;$I$2))+(COUNTIF('Round 1 - Hole by Hole'!J62,"="&amp;$J$2))+(COUNTIF('Round 1 - Hole by Hole'!L62,"="&amp;$L$2))+(COUNTIF('Round 1 - Hole by Hole'!M62,"="&amp;$M$2))+(COUNTIF('Round 1 - Hole by Hole'!N62,"="&amp;$N$2))+(COUNTIF('Round 1 - Hole by Hole'!O62,"="&amp;$O$2))+(COUNTIF('Round 1 - Hole by Hole'!P62,"="&amp;$P$2))+(COUNTIF('Round 1 - Hole by Hole'!Q62,"="&amp;$Q$2))+(COUNTIF('Round 1 - Hole by Hole'!R62,"="&amp;$R$2))+(COUNTIF('Round 1 - Hole by Hole'!S62,"="&amp;$S$2))+(COUNTIF('Round 1 - Hole by Hole'!T62,"="&amp;$T$2))</f>
        <v>8</v>
      </c>
      <c r="F65" s="110">
        <f>SUM(COUNTIF('Round 1 - Hole by Hole'!B62,"="&amp;$B$2+1))+(COUNTIF('Round 1 - Hole by Hole'!C62,"="&amp;$C$2+1))+(COUNTIF('Round 1 - Hole by Hole'!D62,"="&amp;$D$2+1))+(COUNTIF('Round 1 - Hole by Hole'!E62,"="&amp;$E$2+1))+(COUNTIF('Round 1 - Hole by Hole'!F62,"="&amp;$F$2+1))+(COUNTIF('Round 1 - Hole by Hole'!G62,"="&amp;$G$2+1))+(COUNTIF('Round 1 - Hole by Hole'!H62,"="&amp;$H$2+1))+(COUNTIF('Round 1 - Hole by Hole'!I62,"="&amp;$I$2+1))+(COUNTIF('Round 1 - Hole by Hole'!J62,"="&amp;$J$2+1))+(COUNTIF('Round 1 - Hole by Hole'!L62,"="&amp;$L$2+1))+(COUNTIF('Round 1 - Hole by Hole'!M62,"="&amp;$M$2+1))+(COUNTIF('Round 1 - Hole by Hole'!N62,"="&amp;$N$2+1))+(COUNTIF('Round 1 - Hole by Hole'!O62,"="&amp;$O$2+1))+(COUNTIF('Round 1 - Hole by Hole'!P62,"="&amp;$P$2+1))+(COUNTIF('Round 1 - Hole by Hole'!Q62,"="&amp;$Q$2+1))+(COUNTIF('Round 1 - Hole by Hole'!R62,"="&amp;$R$2+1))+(COUNTIF('Round 1 - Hole by Hole'!S62,"="&amp;$S$2+1))+(COUNTIF('Round 1 - Hole by Hole'!T62,"="&amp;$T$2+1))</f>
        <v>6</v>
      </c>
      <c r="G65" s="110">
        <f>SUM(COUNTIF('Round 1 - Hole by Hole'!B62,"="&amp;$B$2+2))+(COUNTIF('Round 1 - Hole by Hole'!C62,"="&amp;$C$2+2))+(COUNTIF('Round 1 - Hole by Hole'!D62,"="&amp;$D$2+2))+(COUNTIF('Round 1 - Hole by Hole'!E62,"="&amp;$E$2+2))+(COUNTIF('Round 1 - Hole by Hole'!F62,"="&amp;$F$2+2))+(COUNTIF('Round 1 - Hole by Hole'!G62,"="&amp;$G$2+2))+(COUNTIF('Round 1 - Hole by Hole'!H62,"="&amp;$H$2+2))+(COUNTIF('Round 1 - Hole by Hole'!I62,"="&amp;$I$2+2))+(COUNTIF('Round 1 - Hole by Hole'!J62,"="&amp;$J$2+2))+(COUNTIF('Round 1 - Hole by Hole'!L62,"="&amp;$L$2+2))+(COUNTIF('Round 1 - Hole by Hole'!M62,"="&amp;$M$2+2))+(COUNTIF('Round 1 - Hole by Hole'!N62,"="&amp;$N$2+2))+(COUNTIF('Round 1 - Hole by Hole'!O62,"="&amp;$O$2+2))+(COUNTIF('Round 1 - Hole by Hole'!P62,"="&amp;$P$2+2))+(COUNTIF('Round 1 - Hole by Hole'!Q62,"="&amp;$Q$2+2))+(COUNTIF('Round 1 - Hole by Hole'!R62,"="&amp;$R$2+2))+(COUNTIF('Round 1 - Hole by Hole'!S62,"="&amp;$S$2+2))+(COUNTIF('Round 1 - Hole by Hole'!T62,"="&amp;$T$2+2))</f>
        <v>1</v>
      </c>
      <c r="H65" s="110">
        <f>SUM(COUNTIF('Round 1 - Hole by Hole'!B62,"&gt;"&amp;$B$2+2.1))+(COUNTIF('Round 1 - Hole by Hole'!C62,"&gt;"&amp;$C$2+2.1))+(COUNTIF('Round 1 - Hole by Hole'!D62,"&gt;"&amp;$D$2+2.1))+(COUNTIF('Round 1 - Hole by Hole'!E62,"&gt;"&amp;$E$2+2.1))+(COUNTIF('Round 1 - Hole by Hole'!F62,"&gt;"&amp;$F$2+2.1))+(COUNTIF('Round 1 - Hole by Hole'!G62,"&gt;"&amp;$G$2+2.1))+(COUNTIF('Round 1 - Hole by Hole'!H62,"&gt;"&amp;$H$2+2.1))+(COUNTIF('Round 1 - Hole by Hole'!I62,"&gt;"&amp;$I$2+2.1))+(COUNTIF('Round 1 - Hole by Hole'!J62,"&gt;"&amp;$J$2+2.1))+(COUNTIF('Round 1 - Hole by Hole'!L62,"&gt;"&amp;$L$2+2.1))+(COUNTIF('Round 1 - Hole by Hole'!M62,"&gt;"&amp;$M$2+2.1))+(COUNTIF('Round 1 - Hole by Hole'!N62,"&gt;"&amp;$N$2+2.1))+(COUNTIF('Round 1 - Hole by Hole'!O62,"&gt;"&amp;$O$2+2.1))+(COUNTIF('Round 1 - Hole by Hole'!P62,"&gt;"&amp;$P$2+2.1))+(COUNTIF('Round 1 - Hole by Hole'!Q62,"&gt;"&amp;$Q$2+2.1))+(COUNTIF('Round 1 - Hole by Hole'!R62,"&gt;"&amp;$R$2+2.1))+(COUNTIF('Round 1 - Hole by Hole'!S62,"&gt;"&amp;$S$2+2.1))+(COUNTIF('Round 1 - Hole by Hole'!T62,"&gt;"&amp;$T$2+2.1))</f>
        <v>1</v>
      </c>
      <c r="J65" s="110">
        <f>SUM(COUNTIF('Round 2 - Hole by Hole'!B62,"&lt;"&amp;$B$2-1.9))+(COUNTIF('Round 2 - Hole by Hole'!C62,"&lt;"&amp;$C$2-1.9))+(COUNTIF('Round 2 - Hole by Hole'!D62,"&lt;"&amp;$D$2-1.9))+(COUNTIF('Round 2 - Hole by Hole'!E62,"&lt;"&amp;$E$2-1.9))+(COUNTIF('Round 2 - Hole by Hole'!F62,"&lt;"&amp;$F$2-1.9))+(COUNTIF('Round 2 - Hole by Hole'!G62,"&lt;"&amp;$G$2-1.9))+(COUNTIF('Round 2 - Hole by Hole'!H62,"&lt;"&amp;$H$2-1.9))+(COUNTIF('Round 2 - Hole by Hole'!I62,"&lt;"&amp;$I$2-1.9))+(COUNTIF('Round 2 - Hole by Hole'!J62,"&lt;"&amp;$J$2-1.9))+(COUNTIF('Round 2 - Hole by Hole'!L62,"&lt;"&amp;$L$2-1.9))+(COUNTIF('Round 2 - Hole by Hole'!M62,"&lt;"&amp;$M$2-1.9))+(COUNTIF('Round 2 - Hole by Hole'!N62,"&lt;"&amp;$N$2-1.9))+(COUNTIF('Round 2 - Hole by Hole'!O62,"&lt;"&amp;$O$2-1.9))+(COUNTIF('Round 2 - Hole by Hole'!P62,"&lt;"&amp;$P$2-1.9))+(COUNTIF('Round 2 - Hole by Hole'!Q62,"&lt;"&amp;$Q$2-1.9))+(COUNTIF('Round 2 - Hole by Hole'!R62,"&lt;"&amp;$R$2-1.9))+(COUNTIF('Round 2 - Hole by Hole'!S62,"&lt;"&amp;$S$2-1.9))+(COUNTIF('Round 2 - Hole by Hole'!T62,"&lt;"&amp;$T$2-1.9))</f>
        <v>0</v>
      </c>
      <c r="K65" s="110">
        <f>SUM(COUNTIF('Round 2 - Hole by Hole'!B62,"="&amp;$B$2-1))+(COUNTIF('Round 2 - Hole by Hole'!C62,"="&amp;$C$2-1))+(COUNTIF('Round 2 - Hole by Hole'!D62,"="&amp;$D$2-1))+(COUNTIF('Round 2 - Hole by Hole'!E62,"="&amp;$E$2-1))+(COUNTIF('Round 2 - Hole by Hole'!F62,"="&amp;$F$2-1))+(COUNTIF('Round 2 - Hole by Hole'!G62,"="&amp;$G$2-1))+(COUNTIF('Round 2 - Hole by Hole'!H62,"="&amp;$H$2-1))+(COUNTIF('Round 2 - Hole by Hole'!I62,"="&amp;$I$2-1))+(COUNTIF('Round 2 - Hole by Hole'!J62,"="&amp;$J$2-1))+(COUNTIF('Round 2 - Hole by Hole'!L62,"="&amp;$L$2-1))+(COUNTIF('Round 2 - Hole by Hole'!M62,"="&amp;$M$2-1))+(COUNTIF('Round 2 - Hole by Hole'!N62,"="&amp;$N$2-1))+(COUNTIF('Round 2 - Hole by Hole'!O62,"="&amp;$O$2-1))+(COUNTIF('Round 2 - Hole by Hole'!P62,"="&amp;$P$2-1))+(COUNTIF('Round 2 - Hole by Hole'!Q62,"="&amp;$Q$2-1))+(COUNTIF('Round 2 - Hole by Hole'!R62,"="&amp;$R$2-1))+(COUNTIF('Round 2 - Hole by Hole'!S62,"="&amp;$S$2-1))+(COUNTIF('Round 2 - Hole by Hole'!T62,"="&amp;$T$2-1))</f>
        <v>1</v>
      </c>
      <c r="L65" s="110">
        <f>SUM(COUNTIF('Round 2 - Hole by Hole'!B62,"="&amp;$B$2))+(COUNTIF('Round 2 - Hole by Hole'!C62,"="&amp;$C$2))+(COUNTIF('Round 2 - Hole by Hole'!D62,"="&amp;$D$2))+(COUNTIF('Round 2 - Hole by Hole'!E62,"="&amp;$E$2))+(COUNTIF('Round 2 - Hole by Hole'!F62,"="&amp;$F$2))+(COUNTIF('Round 2 - Hole by Hole'!G62,"="&amp;$G$2))+(COUNTIF('Round 2 - Hole by Hole'!H62,"="&amp;$H$2))+(COUNTIF('Round 2 - Hole by Hole'!I62,"="&amp;$I$2))+(COUNTIF('Round 2 - Hole by Hole'!J62,"="&amp;$J$2))+(COUNTIF('Round 2 - Hole by Hole'!L62,"="&amp;$L$2))+(COUNTIF('Round 2 - Hole by Hole'!M62,"="&amp;$M$2))+(COUNTIF('Round 2 - Hole by Hole'!N62,"="&amp;$N$2))+(COUNTIF('Round 2 - Hole by Hole'!O62,"="&amp;$O$2))+(COUNTIF('Round 2 - Hole by Hole'!P62,"="&amp;$P$2))+(COUNTIF('Round 2 - Hole by Hole'!Q62,"="&amp;$Q$2))+(COUNTIF('Round 2 - Hole by Hole'!R62,"="&amp;$R$2))+(COUNTIF('Round 2 - Hole by Hole'!S62,"="&amp;$S$2))+(COUNTIF('Round 2 - Hole by Hole'!T62,"="&amp;$T$2))</f>
        <v>5</v>
      </c>
      <c r="M65" s="110">
        <f>SUM(COUNTIF('Round 2 - Hole by Hole'!B62,"="&amp;$B$2+1))+(COUNTIF('Round 2 - Hole by Hole'!C62,"="&amp;$C$2+1))+(COUNTIF('Round 2 - Hole by Hole'!D62,"="&amp;$D$2+1))+(COUNTIF('Round 2 - Hole by Hole'!E62,"="&amp;$E$2+1))+(COUNTIF('Round 2 - Hole by Hole'!F62,"="&amp;$F$2+1))+(COUNTIF('Round 2 - Hole by Hole'!G62,"="&amp;$G$2+1))+(COUNTIF('Round 2 - Hole by Hole'!H62,"="&amp;$H$2+1))+(COUNTIF('Round 2 - Hole by Hole'!I62,"="&amp;$I$2+1))+(COUNTIF('Round 2 - Hole by Hole'!J62,"="&amp;$J$2+1))+(COUNTIF('Round 2 - Hole by Hole'!L62,"="&amp;$L$2+1))+(COUNTIF('Round 2 - Hole by Hole'!M62,"="&amp;$M$2+1))+(COUNTIF('Round 2 - Hole by Hole'!N62,"="&amp;$N$2+1))+(COUNTIF('Round 2 - Hole by Hole'!O62,"="&amp;$O$2+1))+(COUNTIF('Round 2 - Hole by Hole'!P62,"="&amp;$P$2+1))+(COUNTIF('Round 2 - Hole by Hole'!Q62,"="&amp;$Q$2+1))+(COUNTIF('Round 2 - Hole by Hole'!R62,"="&amp;$R$2+1))+(COUNTIF('Round 2 - Hole by Hole'!S62,"="&amp;$S$2+1))+(COUNTIF('Round 2 - Hole by Hole'!T62,"="&amp;$T$2+1))</f>
        <v>8</v>
      </c>
      <c r="N65" s="110">
        <f>SUM(COUNTIF('Round 2 - Hole by Hole'!B62,"="&amp;$B$2+2))+(COUNTIF('Round 2 - Hole by Hole'!C62,"="&amp;$C$2+2))+(COUNTIF('Round 2 - Hole by Hole'!D62,"="&amp;$D$2+2))+(COUNTIF('Round 2 - Hole by Hole'!E62,"="&amp;$E$2+2))+(COUNTIF('Round 2 - Hole by Hole'!F62,"="&amp;$F$2+2))+(COUNTIF('Round 2 - Hole by Hole'!G62,"="&amp;$G$2+2))+(COUNTIF('Round 2 - Hole by Hole'!H62,"="&amp;$H$2+2))+(COUNTIF('Round 2 - Hole by Hole'!I62,"="&amp;$I$2+2))+(COUNTIF('Round 2 - Hole by Hole'!J62,"="&amp;$J$2+2))+(COUNTIF('Round 2 - Hole by Hole'!L62,"="&amp;$L$2+2))+(COUNTIF('Round 2 - Hole by Hole'!M62,"="&amp;$M$2+2))+(COUNTIF('Round 2 - Hole by Hole'!N62,"="&amp;$N$2+2))+(COUNTIF('Round 2 - Hole by Hole'!O62,"="&amp;$O$2+2))+(COUNTIF('Round 2 - Hole by Hole'!P62,"="&amp;$P$2+2))+(COUNTIF('Round 2 - Hole by Hole'!Q62,"="&amp;$Q$2+2))+(COUNTIF('Round 2 - Hole by Hole'!R62,"="&amp;$R$2+2))+(COUNTIF('Round 2 - Hole by Hole'!S62,"="&amp;$S$2+2))+(COUNTIF('Round 2 - Hole by Hole'!T62,"="&amp;$T$2+2))</f>
        <v>4</v>
      </c>
      <c r="O65" s="110">
        <f>SUM(COUNTIF('Round 2 - Hole by Hole'!B62,"&gt;"&amp;$B$2+2.1))+(COUNTIF('Round 2 - Hole by Hole'!C62,"&gt;"&amp;$C$2+2.1))+(COUNTIF('Round 2 - Hole by Hole'!D62,"&gt;"&amp;$D$2+2.1))+(COUNTIF('Round 2 - Hole by Hole'!E62,"&gt;"&amp;$E$2+2.1))+(COUNTIF('Round 2 - Hole by Hole'!F62,"&gt;"&amp;$F$2+2.1))+(COUNTIF('Round 2 - Hole by Hole'!G62,"&gt;"&amp;$G$2+2.1))+(COUNTIF('Round 2 - Hole by Hole'!H62,"&gt;"&amp;$H$2+2.1))+(COUNTIF('Round 2 - Hole by Hole'!I62,"&gt;"&amp;$I$2+2.1))+(COUNTIF('Round 2 - Hole by Hole'!J62,"&gt;"&amp;$J$2+2.1))+(COUNTIF('Round 2 - Hole by Hole'!L62,"&gt;"&amp;$L$2+2.1))+(COUNTIF('Round 2 - Hole by Hole'!M62,"&gt;"&amp;$M$2+2.1))+(COUNTIF('Round 2 - Hole by Hole'!N62,"&gt;"&amp;$N$2+2.1))+(COUNTIF('Round 2 - Hole by Hole'!O62,"&gt;"&amp;$O$2+2.1))+(COUNTIF('Round 2 - Hole by Hole'!P62,"&gt;"&amp;$P$2+2.1))+(COUNTIF('Round 2 - Hole by Hole'!Q62,"&gt;"&amp;$Q$2+2.1))+(COUNTIF('Round 2 - Hole by Hole'!R62,"&gt;"&amp;$R$2+2.1))+(COUNTIF('Round 2 - Hole by Hole'!S62,"&gt;"&amp;$S$2+2.1))+(COUNTIF('Round 2 - Hole by Hole'!T62,"&gt;"&amp;$T$2+2.1))</f>
        <v>0</v>
      </c>
      <c r="Q65" s="110">
        <f>SUM(COUNTIF('Round 3 - Hole by Hole'!B62,"&lt;"&amp;$B$3-1.9))+(COUNTIF('Round 3 - Hole by Hole'!C62,"&lt;"&amp;$C$3-1.9))+(COUNTIF('Round 3 - Hole by Hole'!D62,"&lt;"&amp;$D$3-1.9))+(COUNTIF('Round 3 - Hole by Hole'!E62,"&lt;"&amp;$E$3-1.9))+(COUNTIF('Round 3 - Hole by Hole'!F62,"&lt;"&amp;$F$3-1.9))+(COUNTIF('Round 3 - Hole by Hole'!G62,"&lt;"&amp;$G$3-1.9))+(COUNTIF('Round 3 - Hole by Hole'!H62,"&lt;"&amp;$H$3-1.9))+(COUNTIF('Round 3 - Hole by Hole'!I62,"&lt;"&amp;$I$3-1.9))+(COUNTIF('Round 3 - Hole by Hole'!J62,"&lt;"&amp;$J$3-1.9))+(COUNTIF('Round 3 - Hole by Hole'!L62,"&lt;"&amp;$L$3-1.9))+(COUNTIF('Round 3 - Hole by Hole'!M62,"&lt;"&amp;$M$3-1.9))+(COUNTIF('Round 3 - Hole by Hole'!N62,"&lt;"&amp;$N$3-1.9))+(COUNTIF('Round 3 - Hole by Hole'!O62,"&lt;"&amp;$O$3-1.9))+(COUNTIF('Round 3 - Hole by Hole'!P62,"&lt;"&amp;$P$3-1.9))+(COUNTIF('Round 3 - Hole by Hole'!Q62,"&lt;"&amp;$Q$3-1.9))+(COUNTIF('Round 3 - Hole by Hole'!R62,"&lt;"&amp;$R$3-1.9))+(COUNTIF('Round 3 - Hole by Hole'!S62,"&lt;"&amp;$S$3-1.9))+(COUNTIF('Round 3 - Hole by Hole'!T62,"&lt;"&amp;$T$3-1.9))</f>
        <v>0</v>
      </c>
      <c r="R65" s="110">
        <f>SUM(COUNTIF('Round 3 - Hole by Hole'!B62,"="&amp;$B$3-1))+(COUNTIF('Round 3 - Hole by Hole'!C62,"="&amp;$C$3-1))+(COUNTIF('Round 3 - Hole by Hole'!D62,"="&amp;$D$3-1))+(COUNTIF('Round 3 - Hole by Hole'!E62,"="&amp;$E$3-1))+(COUNTIF('Round 3 - Hole by Hole'!F62,"="&amp;$F$3-1))+(COUNTIF('Round 3 - Hole by Hole'!G62,"="&amp;$G$3-1))+(COUNTIF('Round 3 - Hole by Hole'!H62,"="&amp;$H$3-1))+(COUNTIF('Round 3 - Hole by Hole'!I62,"="&amp;$I$3-1))+(COUNTIF('Round 3 - Hole by Hole'!J62,"="&amp;$J$3-1))+(COUNTIF('Round 3 - Hole by Hole'!L62,"="&amp;$L$3-1))+(COUNTIF('Round 3 - Hole by Hole'!M62,"="&amp;$M$3-1))+(COUNTIF('Round 3 - Hole by Hole'!N62,"="&amp;$N$3-1))+(COUNTIF('Round 3 - Hole by Hole'!O62,"="&amp;$O$3-1))+(COUNTIF('Round 3 - Hole by Hole'!P62,"="&amp;$P$3-1))+(COUNTIF('Round 3 - Hole by Hole'!Q62,"="&amp;$Q$3-1))+(COUNTIF('Round 3 - Hole by Hole'!R62,"="&amp;$R$3-1))+(COUNTIF('Round 3 - Hole by Hole'!S62,"="&amp;$S$3-1))+(COUNTIF('Round 3 - Hole by Hole'!T62,"="&amp;$T$3-1))</f>
        <v>3</v>
      </c>
      <c r="S65" s="110">
        <f>SUM(COUNTIF('Round 3 - Hole by Hole'!B62,"="&amp;$B$3))+(COUNTIF('Round 3 - Hole by Hole'!C62,"="&amp;$C$3))+(COUNTIF('Round 3 - Hole by Hole'!D62,"="&amp;$D$3))+(COUNTIF('Round 3 - Hole by Hole'!E62,"="&amp;$E$3))+(COUNTIF('Round 3 - Hole by Hole'!F62,"="&amp;$F$3))+(COUNTIF('Round 3 - Hole by Hole'!G62,"="&amp;$G$3))+(COUNTIF('Round 3 - Hole by Hole'!H62,"="&amp;$H$3))+(COUNTIF('Round 3 - Hole by Hole'!I62,"="&amp;$I$3))+(COUNTIF('Round 3 - Hole by Hole'!J62,"="&amp;$J$3))+(COUNTIF('Round 3 - Hole by Hole'!L62,"="&amp;$L$3))+(COUNTIF('Round 3 - Hole by Hole'!M62,"="&amp;$M$3))+(COUNTIF('Round 3 - Hole by Hole'!N62,"="&amp;$N$3))+(COUNTIF('Round 3 - Hole by Hole'!O62,"="&amp;$O$3))+(COUNTIF('Round 3 - Hole by Hole'!P62,"="&amp;$P$3))+(COUNTIF('Round 3 - Hole by Hole'!Q62,"="&amp;$Q$3))+(COUNTIF('Round 3 - Hole by Hole'!R62,"="&amp;$R$3))+(COUNTIF('Round 3 - Hole by Hole'!S62,"="&amp;$S$3))+(COUNTIF('Round 3 - Hole by Hole'!T62,"="&amp;$T$3))</f>
        <v>8</v>
      </c>
      <c r="T65" s="110">
        <f>SUM(COUNTIF('Round 3 - Hole by Hole'!B62,"="&amp;$B$3+1))+(COUNTIF('Round 3 - Hole by Hole'!C62,"="&amp;$C$3+1))+(COUNTIF('Round 3 - Hole by Hole'!D62,"="&amp;$D$3+1))+(COUNTIF('Round 3 - Hole by Hole'!E62,"="&amp;$E$3+1))+(COUNTIF('Round 3 - Hole by Hole'!F62,"="&amp;$F$3+1))+(COUNTIF('Round 3 - Hole by Hole'!G62,"="&amp;$G$3+1))+(COUNTIF('Round 3 - Hole by Hole'!H62,"="&amp;$H$3+1))+(COUNTIF('Round 3 - Hole by Hole'!I62,"="&amp;$I$3+1))+(COUNTIF('Round 3 - Hole by Hole'!J62,"="&amp;$J$3+1))+(COUNTIF('Round 3 - Hole by Hole'!L62,"="&amp;$L$3+1))+(COUNTIF('Round 3 - Hole by Hole'!M62,"="&amp;$M$3+1))+(COUNTIF('Round 3 - Hole by Hole'!N62,"="&amp;$N$3+1))+(COUNTIF('Round 3 - Hole by Hole'!O62,"="&amp;$O$3+1))+(COUNTIF('Round 3 - Hole by Hole'!P62,"="&amp;$P$3+1))+(COUNTIF('Round 3 - Hole by Hole'!Q62,"="&amp;$Q$3+1))+(COUNTIF('Round 3 - Hole by Hole'!R62,"="&amp;$R$3+1))+(COUNTIF('Round 3 - Hole by Hole'!S62,"="&amp;$S$3+1))+(COUNTIF('Round 3 - Hole by Hole'!T62,"="&amp;$T$3+1))</f>
        <v>6</v>
      </c>
      <c r="U65" s="110">
        <f>SUM(COUNTIF('Round 3 - Hole by Hole'!B62,"="&amp;$B$3+2))+(COUNTIF('Round 3 - Hole by Hole'!C62,"="&amp;$C$3+2))+(COUNTIF('Round 3 - Hole by Hole'!D62,"="&amp;$D$3+2))+(COUNTIF('Round 3 - Hole by Hole'!E62,"="&amp;$E$3+2))+(COUNTIF('Round 3 - Hole by Hole'!F62,"="&amp;$F$3+2))+(COUNTIF('Round 3 - Hole by Hole'!G62,"="&amp;$G$3+2))+(COUNTIF('Round 3 - Hole by Hole'!H62,"="&amp;$H$3+2))+(COUNTIF('Round 3 - Hole by Hole'!I62,"="&amp;$I$3+2))+(COUNTIF('Round 3 - Hole by Hole'!J62,"="&amp;$J$3+2))+(COUNTIF('Round 3 - Hole by Hole'!L62,"="&amp;$L$3+2))+(COUNTIF('Round 3 - Hole by Hole'!M62,"="&amp;$M$3+2))+(COUNTIF('Round 3 - Hole by Hole'!N62,"="&amp;$N$3+2))+(COUNTIF('Round 3 - Hole by Hole'!O62,"="&amp;$O$3+2))+(COUNTIF('Round 3 - Hole by Hole'!P62,"="&amp;$P$3+2))+(COUNTIF('Round 3 - Hole by Hole'!Q62,"="&amp;$Q$3+2))+(COUNTIF('Round 3 - Hole by Hole'!R62,"="&amp;$R$3+2))+(COUNTIF('Round 3 - Hole by Hole'!S62,"="&amp;$S$3+2))+(COUNTIF('Round 3 - Hole by Hole'!T62,"="&amp;$T$3+2))</f>
        <v>0</v>
      </c>
      <c r="V65" s="110">
        <f>SUM(COUNTIF('Round 3 - Hole by Hole'!B62,"&gt;"&amp;$B$3+2.1))+(COUNTIF('Round 3 - Hole by Hole'!C62,"&gt;"&amp;$C$3+2.1))+(COUNTIF('Round 3 - Hole by Hole'!D62,"&gt;"&amp;$D$3+2.1))+(COUNTIF('Round 3 - Hole by Hole'!E62,"&gt;"&amp;$E$3+2.1))+(COUNTIF('Round 3 - Hole by Hole'!F62,"&gt;"&amp;$F$3+2.1))+(COUNTIF('Round 3 - Hole by Hole'!G62,"&gt;"&amp;$G$3+2.1))+(COUNTIF('Round 3 - Hole by Hole'!H62,"&gt;"&amp;$H$3+2.1))+(COUNTIF('Round 3 - Hole by Hole'!I62,"&gt;"&amp;$I$3+2.1))+(COUNTIF('Round 3 - Hole by Hole'!J62,"&gt;"&amp;$J$3+2.1))+(COUNTIF('Round 3 - Hole by Hole'!L62,"&gt;"&amp;$L$3+2.1))+(COUNTIF('Round 3 - Hole by Hole'!M62,"&gt;"&amp;$M$3+2.1))+(COUNTIF('Round 3 - Hole by Hole'!N62,"&gt;"&amp;$N$3+2.1))+(COUNTIF('Round 3 - Hole by Hole'!O62,"&gt;"&amp;$O$3+2.1))+(COUNTIF('Round 3 - Hole by Hole'!P62,"&gt;"&amp;$P$3+2.1))+(COUNTIF('Round 3 - Hole by Hole'!Q62,"&gt;"&amp;$Q$3+2.1))+(COUNTIF('Round 3 - Hole by Hole'!R62,"&gt;"&amp;$R$3+2.1))+(COUNTIF('Round 3 - Hole by Hole'!S62,"&gt;"&amp;$S$3+2.1))+(COUNTIF('Round 3 - Hole by Hole'!T62,"&gt;"&amp;$T$3+2.1))</f>
        <v>1</v>
      </c>
      <c r="X65" s="110">
        <f t="shared" ref="X65:X68" si="93">SUM(C65,J65,Q65)</f>
        <v>0</v>
      </c>
      <c r="Y65" s="110">
        <f t="shared" si="89"/>
        <v>6</v>
      </c>
      <c r="Z65" s="110">
        <f t="shared" si="90"/>
        <v>21</v>
      </c>
      <c r="AA65" s="110">
        <f t="shared" si="91"/>
        <v>20</v>
      </c>
      <c r="AB65" s="110">
        <f t="shared" si="92"/>
        <v>5</v>
      </c>
      <c r="AC65" s="110">
        <f t="shared" ref="AC65:AC68" si="94">SUM(H65,O65,V65)</f>
        <v>2</v>
      </c>
    </row>
    <row r="66" spans="1:29">
      <c r="A66" s="60" t="str">
        <f>'Players by Team'!M20</f>
        <v>NIKITA NAIR</v>
      </c>
      <c r="B66" s="90"/>
      <c r="C66" s="86">
        <f>SUM(COUNTIF('Round 1 - Hole by Hole'!B63,"&lt;"&amp;$B$2-1.9))+(COUNTIF('Round 1 - Hole by Hole'!C63,"&lt;"&amp;$C$2-1.9))+(COUNTIF('Round 1 - Hole by Hole'!D63,"&lt;"&amp;$D$2-1.9))+(COUNTIF('Round 1 - Hole by Hole'!E63,"&lt;"&amp;$E$2-1.9))+(COUNTIF('Round 1 - Hole by Hole'!F63,"&lt;"&amp;$F$2-1.9))+(COUNTIF('Round 1 - Hole by Hole'!G63,"&lt;"&amp;$G$2-1.9))+(COUNTIF('Round 1 - Hole by Hole'!H63,"&lt;"&amp;$H$2-1.9))+(COUNTIF('Round 1 - Hole by Hole'!I63,"&lt;"&amp;$I$2-1.9))+(COUNTIF('Round 1 - Hole by Hole'!J63,"&lt;"&amp;$J$2-1.9))+(COUNTIF('Round 1 - Hole by Hole'!L63,"&lt;"&amp;$L$2-1.9))+(COUNTIF('Round 1 - Hole by Hole'!M63,"&lt;"&amp;$M$2-1.9))+(COUNTIF('Round 1 - Hole by Hole'!N63,"&lt;"&amp;$N$2-1.9))+(COUNTIF('Round 1 - Hole by Hole'!O63,"&lt;"&amp;$O$2-1.9))+(COUNTIF('Round 1 - Hole by Hole'!P63,"&lt;"&amp;$P$2-1.9))+(COUNTIF('Round 1 - Hole by Hole'!Q63,"&lt;"&amp;$Q$2-1.9))+(COUNTIF('Round 1 - Hole by Hole'!R63,"&lt;"&amp;$R$2-1.9))+(COUNTIF('Round 1 - Hole by Hole'!S63,"&lt;"&amp;$S$2-1.9))+(COUNTIF('Round 1 - Hole by Hole'!T63,"&lt;"&amp;$T$2-1.9))</f>
        <v>0</v>
      </c>
      <c r="D66" s="87">
        <f>SUM(COUNTIF('Round 1 - Hole by Hole'!B63,"="&amp;$B$2-1))+(COUNTIF('Round 1 - Hole by Hole'!C63,"="&amp;$C$2-1))+(COUNTIF('Round 1 - Hole by Hole'!D63,"="&amp;$D$2-1))+(COUNTIF('Round 1 - Hole by Hole'!E63,"="&amp;$E$2-1))+(COUNTIF('Round 1 - Hole by Hole'!F63,"="&amp;$F$2-1))+(COUNTIF('Round 1 - Hole by Hole'!G63,"="&amp;$G$2-1))+(COUNTIF('Round 1 - Hole by Hole'!H63,"="&amp;$H$2-1))+(COUNTIF('Round 1 - Hole by Hole'!I63,"="&amp;$I$2-1))+(COUNTIF('Round 1 - Hole by Hole'!J63,"="&amp;$J$2-1))+(COUNTIF('Round 1 - Hole by Hole'!L63,"="&amp;$L$2-1))+(COUNTIF('Round 1 - Hole by Hole'!M63,"="&amp;$M$2-1))+(COUNTIF('Round 1 - Hole by Hole'!N63,"="&amp;$N$2-1))+(COUNTIF('Round 1 - Hole by Hole'!O63,"="&amp;$O$2-1))+(COUNTIF('Round 1 - Hole by Hole'!P63,"="&amp;$P$2-1))+(COUNTIF('Round 1 - Hole by Hole'!Q63,"="&amp;$Q$2-1))+(COUNTIF('Round 1 - Hole by Hole'!R63,"="&amp;$R$2-1))+(COUNTIF('Round 1 - Hole by Hole'!S63,"="&amp;$S$2-1))+(COUNTIF('Round 1 - Hole by Hole'!T63,"="&amp;$T$2-1))</f>
        <v>1</v>
      </c>
      <c r="E66" s="87">
        <f>SUM(COUNTIF('Round 1 - Hole by Hole'!B63,"="&amp;$B$2))+(COUNTIF('Round 1 - Hole by Hole'!C63,"="&amp;$C$2))+(COUNTIF('Round 1 - Hole by Hole'!D63,"="&amp;$D$2))+(COUNTIF('Round 1 - Hole by Hole'!E63,"="&amp;$E$2))+(COUNTIF('Round 1 - Hole by Hole'!F63,"="&amp;$F$2))+(COUNTIF('Round 1 - Hole by Hole'!G63,"="&amp;$G$2))+(COUNTIF('Round 1 - Hole by Hole'!H63,"="&amp;$H$2))+(COUNTIF('Round 1 - Hole by Hole'!I63,"="&amp;$I$2))+(COUNTIF('Round 1 - Hole by Hole'!J63,"="&amp;$J$2))+(COUNTIF('Round 1 - Hole by Hole'!L63,"="&amp;$L$2))+(COUNTIF('Round 1 - Hole by Hole'!M63,"="&amp;$M$2))+(COUNTIF('Round 1 - Hole by Hole'!N63,"="&amp;$N$2))+(COUNTIF('Round 1 - Hole by Hole'!O63,"="&amp;$O$2))+(COUNTIF('Round 1 - Hole by Hole'!P63,"="&amp;$P$2))+(COUNTIF('Round 1 - Hole by Hole'!Q63,"="&amp;$Q$2))+(COUNTIF('Round 1 - Hole by Hole'!R63,"="&amp;$R$2))+(COUNTIF('Round 1 - Hole by Hole'!S63,"="&amp;$S$2))+(COUNTIF('Round 1 - Hole by Hole'!T63,"="&amp;$T$2))</f>
        <v>4</v>
      </c>
      <c r="F66" s="87">
        <f>SUM(COUNTIF('Round 1 - Hole by Hole'!B63,"="&amp;$B$2+1))+(COUNTIF('Round 1 - Hole by Hole'!C63,"="&amp;$C$2+1))+(COUNTIF('Round 1 - Hole by Hole'!D63,"="&amp;$D$2+1))+(COUNTIF('Round 1 - Hole by Hole'!E63,"="&amp;$E$2+1))+(COUNTIF('Round 1 - Hole by Hole'!F63,"="&amp;$F$2+1))+(COUNTIF('Round 1 - Hole by Hole'!G63,"="&amp;$G$2+1))+(COUNTIF('Round 1 - Hole by Hole'!H63,"="&amp;$H$2+1))+(COUNTIF('Round 1 - Hole by Hole'!I63,"="&amp;$I$2+1))+(COUNTIF('Round 1 - Hole by Hole'!J63,"="&amp;$J$2+1))+(COUNTIF('Round 1 - Hole by Hole'!L63,"="&amp;$L$2+1))+(COUNTIF('Round 1 - Hole by Hole'!M63,"="&amp;$M$2+1))+(COUNTIF('Round 1 - Hole by Hole'!N63,"="&amp;$N$2+1))+(COUNTIF('Round 1 - Hole by Hole'!O63,"="&amp;$O$2+1))+(COUNTIF('Round 1 - Hole by Hole'!P63,"="&amp;$P$2+1))+(COUNTIF('Round 1 - Hole by Hole'!Q63,"="&amp;$Q$2+1))+(COUNTIF('Round 1 - Hole by Hole'!R63,"="&amp;$R$2+1))+(COUNTIF('Round 1 - Hole by Hole'!S63,"="&amp;$S$2+1))+(COUNTIF('Round 1 - Hole by Hole'!T63,"="&amp;$T$2+1))</f>
        <v>7</v>
      </c>
      <c r="G66" s="87">
        <f>SUM(COUNTIF('Round 1 - Hole by Hole'!B63,"="&amp;$B$2+2))+(COUNTIF('Round 1 - Hole by Hole'!C63,"="&amp;$C$2+2))+(COUNTIF('Round 1 - Hole by Hole'!D63,"="&amp;$D$2+2))+(COUNTIF('Round 1 - Hole by Hole'!E63,"="&amp;$E$2+2))+(COUNTIF('Round 1 - Hole by Hole'!F63,"="&amp;$F$2+2))+(COUNTIF('Round 1 - Hole by Hole'!G63,"="&amp;$G$2+2))+(COUNTIF('Round 1 - Hole by Hole'!H63,"="&amp;$H$2+2))+(COUNTIF('Round 1 - Hole by Hole'!I63,"="&amp;$I$2+2))+(COUNTIF('Round 1 - Hole by Hole'!J63,"="&amp;$J$2+2))+(COUNTIF('Round 1 - Hole by Hole'!L63,"="&amp;$L$2+2))+(COUNTIF('Round 1 - Hole by Hole'!M63,"="&amp;$M$2+2))+(COUNTIF('Round 1 - Hole by Hole'!N63,"="&amp;$N$2+2))+(COUNTIF('Round 1 - Hole by Hole'!O63,"="&amp;$O$2+2))+(COUNTIF('Round 1 - Hole by Hole'!P63,"="&amp;$P$2+2))+(COUNTIF('Round 1 - Hole by Hole'!Q63,"="&amp;$Q$2+2))+(COUNTIF('Round 1 - Hole by Hole'!R63,"="&amp;$R$2+2))+(COUNTIF('Round 1 - Hole by Hole'!S63,"="&amp;$S$2+2))+(COUNTIF('Round 1 - Hole by Hole'!T63,"="&amp;$T$2+2))</f>
        <v>3</v>
      </c>
      <c r="H66" s="87">
        <f>SUM(COUNTIF('Round 1 - Hole by Hole'!B63,"&gt;"&amp;$B$2+2.1))+(COUNTIF('Round 1 - Hole by Hole'!C63,"&gt;"&amp;$C$2+2.1))+(COUNTIF('Round 1 - Hole by Hole'!D63,"&gt;"&amp;$D$2+2.1))+(COUNTIF('Round 1 - Hole by Hole'!E63,"&gt;"&amp;$E$2+2.1))+(COUNTIF('Round 1 - Hole by Hole'!F63,"&gt;"&amp;$F$2+2.1))+(COUNTIF('Round 1 - Hole by Hole'!G63,"&gt;"&amp;$G$2+2.1))+(COUNTIF('Round 1 - Hole by Hole'!H63,"&gt;"&amp;$H$2+2.1))+(COUNTIF('Round 1 - Hole by Hole'!I63,"&gt;"&amp;$I$2+2.1))+(COUNTIF('Round 1 - Hole by Hole'!J63,"&gt;"&amp;$J$2+2.1))+(COUNTIF('Round 1 - Hole by Hole'!L63,"&gt;"&amp;$L$2+2.1))+(COUNTIF('Round 1 - Hole by Hole'!M63,"&gt;"&amp;$M$2+2.1))+(COUNTIF('Round 1 - Hole by Hole'!N63,"&gt;"&amp;$N$2+2.1))+(COUNTIF('Round 1 - Hole by Hole'!O63,"&gt;"&amp;$O$2+2.1))+(COUNTIF('Round 1 - Hole by Hole'!P63,"&gt;"&amp;$P$2+2.1))+(COUNTIF('Round 1 - Hole by Hole'!Q63,"&gt;"&amp;$Q$2+2.1))+(COUNTIF('Round 1 - Hole by Hole'!R63,"&gt;"&amp;$R$2+2.1))+(COUNTIF('Round 1 - Hole by Hole'!S63,"&gt;"&amp;$S$2+2.1))+(COUNTIF('Round 1 - Hole by Hole'!T63,"&gt;"&amp;$T$2+2.1))</f>
        <v>3</v>
      </c>
      <c r="J66" s="86">
        <f>SUM(COUNTIF('Round 2 - Hole by Hole'!B63,"&lt;"&amp;$B$2-1.9))+(COUNTIF('Round 2 - Hole by Hole'!C63,"&lt;"&amp;$C$2-1.9))+(COUNTIF('Round 2 - Hole by Hole'!D63,"&lt;"&amp;$D$2-1.9))+(COUNTIF('Round 2 - Hole by Hole'!E63,"&lt;"&amp;$E$2-1.9))+(COUNTIF('Round 2 - Hole by Hole'!F63,"&lt;"&amp;$F$2-1.9))+(COUNTIF('Round 2 - Hole by Hole'!G63,"&lt;"&amp;$G$2-1.9))+(COUNTIF('Round 2 - Hole by Hole'!H63,"&lt;"&amp;$H$2-1.9))+(COUNTIF('Round 2 - Hole by Hole'!I63,"&lt;"&amp;$I$2-1.9))+(COUNTIF('Round 2 - Hole by Hole'!J63,"&lt;"&amp;$J$2-1.9))+(COUNTIF('Round 2 - Hole by Hole'!L63,"&lt;"&amp;$L$2-1.9))+(COUNTIF('Round 2 - Hole by Hole'!M63,"&lt;"&amp;$M$2-1.9))+(COUNTIF('Round 2 - Hole by Hole'!N63,"&lt;"&amp;$N$2-1.9))+(COUNTIF('Round 2 - Hole by Hole'!O63,"&lt;"&amp;$O$2-1.9))+(COUNTIF('Round 2 - Hole by Hole'!P63,"&lt;"&amp;$P$2-1.9))+(COUNTIF('Round 2 - Hole by Hole'!Q63,"&lt;"&amp;$Q$2-1.9))+(COUNTIF('Round 2 - Hole by Hole'!R63,"&lt;"&amp;$R$2-1.9))+(COUNTIF('Round 2 - Hole by Hole'!S63,"&lt;"&amp;$S$2-1.9))+(COUNTIF('Round 2 - Hole by Hole'!T63,"&lt;"&amp;$T$2-1.9))</f>
        <v>0</v>
      </c>
      <c r="K66" s="87">
        <f>SUM(COUNTIF('Round 2 - Hole by Hole'!B63,"="&amp;$B$2-1))+(COUNTIF('Round 2 - Hole by Hole'!C63,"="&amp;$C$2-1))+(COUNTIF('Round 2 - Hole by Hole'!D63,"="&amp;$D$2-1))+(COUNTIF('Round 2 - Hole by Hole'!E63,"="&amp;$E$2-1))+(COUNTIF('Round 2 - Hole by Hole'!F63,"="&amp;$F$2-1))+(COUNTIF('Round 2 - Hole by Hole'!G63,"="&amp;$G$2-1))+(COUNTIF('Round 2 - Hole by Hole'!H63,"="&amp;$H$2-1))+(COUNTIF('Round 2 - Hole by Hole'!I63,"="&amp;$I$2-1))+(COUNTIF('Round 2 - Hole by Hole'!J63,"="&amp;$J$2-1))+(COUNTIF('Round 2 - Hole by Hole'!L63,"="&amp;$L$2-1))+(COUNTIF('Round 2 - Hole by Hole'!M63,"="&amp;$M$2-1))+(COUNTIF('Round 2 - Hole by Hole'!N63,"="&amp;$N$2-1))+(COUNTIF('Round 2 - Hole by Hole'!O63,"="&amp;$O$2-1))+(COUNTIF('Round 2 - Hole by Hole'!P63,"="&amp;$P$2-1))+(COUNTIF('Round 2 - Hole by Hole'!Q63,"="&amp;$Q$2-1))+(COUNTIF('Round 2 - Hole by Hole'!R63,"="&amp;$R$2-1))+(COUNTIF('Round 2 - Hole by Hole'!S63,"="&amp;$S$2-1))+(COUNTIF('Round 2 - Hole by Hole'!T63,"="&amp;$T$2-1))</f>
        <v>2</v>
      </c>
      <c r="L66" s="87">
        <f>SUM(COUNTIF('Round 2 - Hole by Hole'!B63,"="&amp;$B$2))+(COUNTIF('Round 2 - Hole by Hole'!C63,"="&amp;$C$2))+(COUNTIF('Round 2 - Hole by Hole'!D63,"="&amp;$D$2))+(COUNTIF('Round 2 - Hole by Hole'!E63,"="&amp;$E$2))+(COUNTIF('Round 2 - Hole by Hole'!F63,"="&amp;$F$2))+(COUNTIF('Round 2 - Hole by Hole'!G63,"="&amp;$G$2))+(COUNTIF('Round 2 - Hole by Hole'!H63,"="&amp;$H$2))+(COUNTIF('Round 2 - Hole by Hole'!I63,"="&amp;$I$2))+(COUNTIF('Round 2 - Hole by Hole'!J63,"="&amp;$J$2))+(COUNTIF('Round 2 - Hole by Hole'!L63,"="&amp;$L$2))+(COUNTIF('Round 2 - Hole by Hole'!M63,"="&amp;$M$2))+(COUNTIF('Round 2 - Hole by Hole'!N63,"="&amp;$N$2))+(COUNTIF('Round 2 - Hole by Hole'!O63,"="&amp;$O$2))+(COUNTIF('Round 2 - Hole by Hole'!P63,"="&amp;$P$2))+(COUNTIF('Round 2 - Hole by Hole'!Q63,"="&amp;$Q$2))+(COUNTIF('Round 2 - Hole by Hole'!R63,"="&amp;$R$2))+(COUNTIF('Round 2 - Hole by Hole'!S63,"="&amp;$S$2))+(COUNTIF('Round 2 - Hole by Hole'!T63,"="&amp;$T$2))</f>
        <v>9</v>
      </c>
      <c r="M66" s="87">
        <f>SUM(COUNTIF('Round 2 - Hole by Hole'!B63,"="&amp;$B$2+1))+(COUNTIF('Round 2 - Hole by Hole'!C63,"="&amp;$C$2+1))+(COUNTIF('Round 2 - Hole by Hole'!D63,"="&amp;$D$2+1))+(COUNTIF('Round 2 - Hole by Hole'!E63,"="&amp;$E$2+1))+(COUNTIF('Round 2 - Hole by Hole'!F63,"="&amp;$F$2+1))+(COUNTIF('Round 2 - Hole by Hole'!G63,"="&amp;$G$2+1))+(COUNTIF('Round 2 - Hole by Hole'!H63,"="&amp;$H$2+1))+(COUNTIF('Round 2 - Hole by Hole'!I63,"="&amp;$I$2+1))+(COUNTIF('Round 2 - Hole by Hole'!J63,"="&amp;$J$2+1))+(COUNTIF('Round 2 - Hole by Hole'!L63,"="&amp;$L$2+1))+(COUNTIF('Round 2 - Hole by Hole'!M63,"="&amp;$M$2+1))+(COUNTIF('Round 2 - Hole by Hole'!N63,"="&amp;$N$2+1))+(COUNTIF('Round 2 - Hole by Hole'!O63,"="&amp;$O$2+1))+(COUNTIF('Round 2 - Hole by Hole'!P63,"="&amp;$P$2+1))+(COUNTIF('Round 2 - Hole by Hole'!Q63,"="&amp;$Q$2+1))+(COUNTIF('Round 2 - Hole by Hole'!R63,"="&amp;$R$2+1))+(COUNTIF('Round 2 - Hole by Hole'!S63,"="&amp;$S$2+1))+(COUNTIF('Round 2 - Hole by Hole'!T63,"="&amp;$T$2+1))</f>
        <v>4</v>
      </c>
      <c r="N66" s="87">
        <f>SUM(COUNTIF('Round 2 - Hole by Hole'!B63,"="&amp;$B$2+2))+(COUNTIF('Round 2 - Hole by Hole'!C63,"="&amp;$C$2+2))+(COUNTIF('Round 2 - Hole by Hole'!D63,"="&amp;$D$2+2))+(COUNTIF('Round 2 - Hole by Hole'!E63,"="&amp;$E$2+2))+(COUNTIF('Round 2 - Hole by Hole'!F63,"="&amp;$F$2+2))+(COUNTIF('Round 2 - Hole by Hole'!G63,"="&amp;$G$2+2))+(COUNTIF('Round 2 - Hole by Hole'!H63,"="&amp;$H$2+2))+(COUNTIF('Round 2 - Hole by Hole'!I63,"="&amp;$I$2+2))+(COUNTIF('Round 2 - Hole by Hole'!J63,"="&amp;$J$2+2))+(COUNTIF('Round 2 - Hole by Hole'!L63,"="&amp;$L$2+2))+(COUNTIF('Round 2 - Hole by Hole'!M63,"="&amp;$M$2+2))+(COUNTIF('Round 2 - Hole by Hole'!N63,"="&amp;$N$2+2))+(COUNTIF('Round 2 - Hole by Hole'!O63,"="&amp;$O$2+2))+(COUNTIF('Round 2 - Hole by Hole'!P63,"="&amp;$P$2+2))+(COUNTIF('Round 2 - Hole by Hole'!Q63,"="&amp;$Q$2+2))+(COUNTIF('Round 2 - Hole by Hole'!R63,"="&amp;$R$2+2))+(COUNTIF('Round 2 - Hole by Hole'!S63,"="&amp;$S$2+2))+(COUNTIF('Round 2 - Hole by Hole'!T63,"="&amp;$T$2+2))</f>
        <v>3</v>
      </c>
      <c r="O66" s="87">
        <f>SUM(COUNTIF('Round 2 - Hole by Hole'!B63,"&gt;"&amp;$B$2+2.1))+(COUNTIF('Round 2 - Hole by Hole'!C63,"&gt;"&amp;$C$2+2.1))+(COUNTIF('Round 2 - Hole by Hole'!D63,"&gt;"&amp;$D$2+2.1))+(COUNTIF('Round 2 - Hole by Hole'!E63,"&gt;"&amp;$E$2+2.1))+(COUNTIF('Round 2 - Hole by Hole'!F63,"&gt;"&amp;$F$2+2.1))+(COUNTIF('Round 2 - Hole by Hole'!G63,"&gt;"&amp;$G$2+2.1))+(COUNTIF('Round 2 - Hole by Hole'!H63,"&gt;"&amp;$H$2+2.1))+(COUNTIF('Round 2 - Hole by Hole'!I63,"&gt;"&amp;$I$2+2.1))+(COUNTIF('Round 2 - Hole by Hole'!J63,"&gt;"&amp;$J$2+2.1))+(COUNTIF('Round 2 - Hole by Hole'!L63,"&gt;"&amp;$L$2+2.1))+(COUNTIF('Round 2 - Hole by Hole'!M63,"&gt;"&amp;$M$2+2.1))+(COUNTIF('Round 2 - Hole by Hole'!N63,"&gt;"&amp;$N$2+2.1))+(COUNTIF('Round 2 - Hole by Hole'!O63,"&gt;"&amp;$O$2+2.1))+(COUNTIF('Round 2 - Hole by Hole'!P63,"&gt;"&amp;$P$2+2.1))+(COUNTIF('Round 2 - Hole by Hole'!Q63,"&gt;"&amp;$Q$2+2.1))+(COUNTIF('Round 2 - Hole by Hole'!R63,"&gt;"&amp;$R$2+2.1))+(COUNTIF('Round 2 - Hole by Hole'!S63,"&gt;"&amp;$S$2+2.1))+(COUNTIF('Round 2 - Hole by Hole'!T63,"&gt;"&amp;$T$2+2.1))</f>
        <v>0</v>
      </c>
      <c r="Q66" s="86">
        <f>SUM(COUNTIF('Round 3 - Hole by Hole'!B63,"&lt;"&amp;$B$3-1.9))+(COUNTIF('Round 3 - Hole by Hole'!C63,"&lt;"&amp;$C$3-1.9))+(COUNTIF('Round 3 - Hole by Hole'!D63,"&lt;"&amp;$D$3-1.9))+(COUNTIF('Round 3 - Hole by Hole'!E63,"&lt;"&amp;$E$3-1.9))+(COUNTIF('Round 3 - Hole by Hole'!F63,"&lt;"&amp;$F$3-1.9))+(COUNTIF('Round 3 - Hole by Hole'!G63,"&lt;"&amp;$G$3-1.9))+(COUNTIF('Round 3 - Hole by Hole'!H63,"&lt;"&amp;$H$3-1.9))+(COUNTIF('Round 3 - Hole by Hole'!I63,"&lt;"&amp;$I$3-1.9))+(COUNTIF('Round 3 - Hole by Hole'!J63,"&lt;"&amp;$J$3-1.9))+(COUNTIF('Round 3 - Hole by Hole'!L63,"&lt;"&amp;$L$3-1.9))+(COUNTIF('Round 3 - Hole by Hole'!M63,"&lt;"&amp;$M$3-1.9))+(COUNTIF('Round 3 - Hole by Hole'!N63,"&lt;"&amp;$N$3-1.9))+(COUNTIF('Round 3 - Hole by Hole'!O63,"&lt;"&amp;$O$3-1.9))+(COUNTIF('Round 3 - Hole by Hole'!P63,"&lt;"&amp;$P$3-1.9))+(COUNTIF('Round 3 - Hole by Hole'!Q63,"&lt;"&amp;$Q$3-1.9))+(COUNTIF('Round 3 - Hole by Hole'!R63,"&lt;"&amp;$R$3-1.9))+(COUNTIF('Round 3 - Hole by Hole'!S63,"&lt;"&amp;$S$3-1.9))+(COUNTIF('Round 3 - Hole by Hole'!T63,"&lt;"&amp;$T$3-1.9))</f>
        <v>0</v>
      </c>
      <c r="R66" s="87">
        <f>SUM(COUNTIF('Round 3 - Hole by Hole'!B63,"="&amp;$B$3-1))+(COUNTIF('Round 3 - Hole by Hole'!C63,"="&amp;$C$3-1))+(COUNTIF('Round 3 - Hole by Hole'!D63,"="&amp;$D$3-1))+(COUNTIF('Round 3 - Hole by Hole'!E63,"="&amp;$E$3-1))+(COUNTIF('Round 3 - Hole by Hole'!F63,"="&amp;$F$3-1))+(COUNTIF('Round 3 - Hole by Hole'!G63,"="&amp;$G$3-1))+(COUNTIF('Round 3 - Hole by Hole'!H63,"="&amp;$H$3-1))+(COUNTIF('Round 3 - Hole by Hole'!I63,"="&amp;$I$3-1))+(COUNTIF('Round 3 - Hole by Hole'!J63,"="&amp;$J$3-1))+(COUNTIF('Round 3 - Hole by Hole'!L63,"="&amp;$L$3-1))+(COUNTIF('Round 3 - Hole by Hole'!M63,"="&amp;$M$3-1))+(COUNTIF('Round 3 - Hole by Hole'!N63,"="&amp;$N$3-1))+(COUNTIF('Round 3 - Hole by Hole'!O63,"="&amp;$O$3-1))+(COUNTIF('Round 3 - Hole by Hole'!P63,"="&amp;$P$3-1))+(COUNTIF('Round 3 - Hole by Hole'!Q63,"="&amp;$Q$3-1))+(COUNTIF('Round 3 - Hole by Hole'!R63,"="&amp;$R$3-1))+(COUNTIF('Round 3 - Hole by Hole'!S63,"="&amp;$S$3-1))+(COUNTIF('Round 3 - Hole by Hole'!T63,"="&amp;$T$3-1))</f>
        <v>1</v>
      </c>
      <c r="S66" s="87">
        <f>SUM(COUNTIF('Round 3 - Hole by Hole'!B63,"="&amp;$B$3))+(COUNTIF('Round 3 - Hole by Hole'!C63,"="&amp;$C$3))+(COUNTIF('Round 3 - Hole by Hole'!D63,"="&amp;$D$3))+(COUNTIF('Round 3 - Hole by Hole'!E63,"="&amp;$E$3))+(COUNTIF('Round 3 - Hole by Hole'!F63,"="&amp;$F$3))+(COUNTIF('Round 3 - Hole by Hole'!G63,"="&amp;$G$3))+(COUNTIF('Round 3 - Hole by Hole'!H63,"="&amp;$H$3))+(COUNTIF('Round 3 - Hole by Hole'!I63,"="&amp;$I$3))+(COUNTIF('Round 3 - Hole by Hole'!J63,"="&amp;$J$3))+(COUNTIF('Round 3 - Hole by Hole'!L63,"="&amp;$L$3))+(COUNTIF('Round 3 - Hole by Hole'!M63,"="&amp;$M$3))+(COUNTIF('Round 3 - Hole by Hole'!N63,"="&amp;$N$3))+(COUNTIF('Round 3 - Hole by Hole'!O63,"="&amp;$O$3))+(COUNTIF('Round 3 - Hole by Hole'!P63,"="&amp;$P$3))+(COUNTIF('Round 3 - Hole by Hole'!Q63,"="&amp;$Q$3))+(COUNTIF('Round 3 - Hole by Hole'!R63,"="&amp;$R$3))+(COUNTIF('Round 3 - Hole by Hole'!S63,"="&amp;$S$3))+(COUNTIF('Round 3 - Hole by Hole'!T63,"="&amp;$T$3))</f>
        <v>6</v>
      </c>
      <c r="T66" s="87">
        <f>SUM(COUNTIF('Round 3 - Hole by Hole'!B63,"="&amp;$B$3+1))+(COUNTIF('Round 3 - Hole by Hole'!C63,"="&amp;$C$3+1))+(COUNTIF('Round 3 - Hole by Hole'!D63,"="&amp;$D$3+1))+(COUNTIF('Round 3 - Hole by Hole'!E63,"="&amp;$E$3+1))+(COUNTIF('Round 3 - Hole by Hole'!F63,"="&amp;$F$3+1))+(COUNTIF('Round 3 - Hole by Hole'!G63,"="&amp;$G$3+1))+(COUNTIF('Round 3 - Hole by Hole'!H63,"="&amp;$H$3+1))+(COUNTIF('Round 3 - Hole by Hole'!I63,"="&amp;$I$3+1))+(COUNTIF('Round 3 - Hole by Hole'!J63,"="&amp;$J$3+1))+(COUNTIF('Round 3 - Hole by Hole'!L63,"="&amp;$L$3+1))+(COUNTIF('Round 3 - Hole by Hole'!M63,"="&amp;$M$3+1))+(COUNTIF('Round 3 - Hole by Hole'!N63,"="&amp;$N$3+1))+(COUNTIF('Round 3 - Hole by Hole'!O63,"="&amp;$O$3+1))+(COUNTIF('Round 3 - Hole by Hole'!P63,"="&amp;$P$3+1))+(COUNTIF('Round 3 - Hole by Hole'!Q63,"="&amp;$Q$3+1))+(COUNTIF('Round 3 - Hole by Hole'!R63,"="&amp;$R$3+1))+(COUNTIF('Round 3 - Hole by Hole'!S63,"="&amp;$S$3+1))+(COUNTIF('Round 3 - Hole by Hole'!T63,"="&amp;$T$3+1))</f>
        <v>10</v>
      </c>
      <c r="U66" s="87">
        <f>SUM(COUNTIF('Round 3 - Hole by Hole'!B63,"="&amp;$B$3+2))+(COUNTIF('Round 3 - Hole by Hole'!C63,"="&amp;$C$3+2))+(COUNTIF('Round 3 - Hole by Hole'!D63,"="&amp;$D$3+2))+(COUNTIF('Round 3 - Hole by Hole'!E63,"="&amp;$E$3+2))+(COUNTIF('Round 3 - Hole by Hole'!F63,"="&amp;$F$3+2))+(COUNTIF('Round 3 - Hole by Hole'!G63,"="&amp;$G$3+2))+(COUNTIF('Round 3 - Hole by Hole'!H63,"="&amp;$H$3+2))+(COUNTIF('Round 3 - Hole by Hole'!I63,"="&amp;$I$3+2))+(COUNTIF('Round 3 - Hole by Hole'!J63,"="&amp;$J$3+2))+(COUNTIF('Round 3 - Hole by Hole'!L63,"="&amp;$L$3+2))+(COUNTIF('Round 3 - Hole by Hole'!M63,"="&amp;$M$3+2))+(COUNTIF('Round 3 - Hole by Hole'!N63,"="&amp;$N$3+2))+(COUNTIF('Round 3 - Hole by Hole'!O63,"="&amp;$O$3+2))+(COUNTIF('Round 3 - Hole by Hole'!P63,"="&amp;$P$3+2))+(COUNTIF('Round 3 - Hole by Hole'!Q63,"="&amp;$Q$3+2))+(COUNTIF('Round 3 - Hole by Hole'!R63,"="&amp;$R$3+2))+(COUNTIF('Round 3 - Hole by Hole'!S63,"="&amp;$S$3+2))+(COUNTIF('Round 3 - Hole by Hole'!T63,"="&amp;$T$3+2))</f>
        <v>1</v>
      </c>
      <c r="V66" s="87">
        <f>SUM(COUNTIF('Round 3 - Hole by Hole'!B63,"&gt;"&amp;$B$3+2.1))+(COUNTIF('Round 3 - Hole by Hole'!C63,"&gt;"&amp;$C$3+2.1))+(COUNTIF('Round 3 - Hole by Hole'!D63,"&gt;"&amp;$D$3+2.1))+(COUNTIF('Round 3 - Hole by Hole'!E63,"&gt;"&amp;$E$3+2.1))+(COUNTIF('Round 3 - Hole by Hole'!F63,"&gt;"&amp;$F$3+2.1))+(COUNTIF('Round 3 - Hole by Hole'!G63,"&gt;"&amp;$G$3+2.1))+(COUNTIF('Round 3 - Hole by Hole'!H63,"&gt;"&amp;$H$3+2.1))+(COUNTIF('Round 3 - Hole by Hole'!I63,"&gt;"&amp;$I$3+2.1))+(COUNTIF('Round 3 - Hole by Hole'!J63,"&gt;"&amp;$J$3+2.1))+(COUNTIF('Round 3 - Hole by Hole'!L63,"&gt;"&amp;$L$3+2.1))+(COUNTIF('Round 3 - Hole by Hole'!M63,"&gt;"&amp;$M$3+2.1))+(COUNTIF('Round 3 - Hole by Hole'!N63,"&gt;"&amp;$N$3+2.1))+(COUNTIF('Round 3 - Hole by Hole'!O63,"&gt;"&amp;$O$3+2.1))+(COUNTIF('Round 3 - Hole by Hole'!P63,"&gt;"&amp;$P$3+2.1))+(COUNTIF('Round 3 - Hole by Hole'!Q63,"&gt;"&amp;$Q$3+2.1))+(COUNTIF('Round 3 - Hole by Hole'!R63,"&gt;"&amp;$R$3+2.1))+(COUNTIF('Round 3 - Hole by Hole'!S63,"&gt;"&amp;$S$3+2.1))+(COUNTIF('Round 3 - Hole by Hole'!T63,"&gt;"&amp;$T$3+2.1))</f>
        <v>0</v>
      </c>
      <c r="X66" s="86">
        <f t="shared" si="93"/>
        <v>0</v>
      </c>
      <c r="Y66" s="86">
        <f t="shared" si="89"/>
        <v>4</v>
      </c>
      <c r="Z66" s="86">
        <f t="shared" si="90"/>
        <v>19</v>
      </c>
      <c r="AA66" s="86">
        <f t="shared" si="91"/>
        <v>21</v>
      </c>
      <c r="AB66" s="86">
        <f t="shared" si="92"/>
        <v>7</v>
      </c>
      <c r="AC66" s="86">
        <f t="shared" si="94"/>
        <v>3</v>
      </c>
    </row>
    <row r="67" spans="1:29">
      <c r="A67" s="60" t="str">
        <f>'Players by Team'!M21</f>
        <v>JULIA CARY</v>
      </c>
      <c r="B67" s="90"/>
      <c r="C67" s="110">
        <f>SUM(COUNTIF('Round 1 - Hole by Hole'!B64,"&lt;"&amp;$B$2-1.9))+(COUNTIF('Round 1 - Hole by Hole'!C64,"&lt;"&amp;$C$2-1.9))+(COUNTIF('Round 1 - Hole by Hole'!D64,"&lt;"&amp;$D$2-1.9))+(COUNTIF('Round 1 - Hole by Hole'!E64,"&lt;"&amp;$E$2-1.9))+(COUNTIF('Round 1 - Hole by Hole'!F64,"&lt;"&amp;$F$2-1.9))+(COUNTIF('Round 1 - Hole by Hole'!G64,"&lt;"&amp;$G$2-1.9))+(COUNTIF('Round 1 - Hole by Hole'!H64,"&lt;"&amp;$H$2-1.9))+(COUNTIF('Round 1 - Hole by Hole'!I64,"&lt;"&amp;$I$2-1.9))+(COUNTIF('Round 1 - Hole by Hole'!J64,"&lt;"&amp;$J$2-1.9))+(COUNTIF('Round 1 - Hole by Hole'!L64,"&lt;"&amp;$L$2-1.9))+(COUNTIF('Round 1 - Hole by Hole'!M64,"&lt;"&amp;$M$2-1.9))+(COUNTIF('Round 1 - Hole by Hole'!N64,"&lt;"&amp;$N$2-1.9))+(COUNTIF('Round 1 - Hole by Hole'!O64,"&lt;"&amp;$O$2-1.9))+(COUNTIF('Round 1 - Hole by Hole'!P64,"&lt;"&amp;$P$2-1.9))+(COUNTIF('Round 1 - Hole by Hole'!Q64,"&lt;"&amp;$Q$2-1.9))+(COUNTIF('Round 1 - Hole by Hole'!R64,"&lt;"&amp;$R$2-1.9))+(COUNTIF('Round 1 - Hole by Hole'!S64,"&lt;"&amp;$S$2-1.9))+(COUNTIF('Round 1 - Hole by Hole'!T64,"&lt;"&amp;$T$2-1.9))</f>
        <v>0</v>
      </c>
      <c r="D67" s="110">
        <f>SUM(COUNTIF('Round 1 - Hole by Hole'!B64,"="&amp;$B$2-1))+(COUNTIF('Round 1 - Hole by Hole'!C64,"="&amp;$C$2-1))+(COUNTIF('Round 1 - Hole by Hole'!D64,"="&amp;$D$2-1))+(COUNTIF('Round 1 - Hole by Hole'!E64,"="&amp;$E$2-1))+(COUNTIF('Round 1 - Hole by Hole'!F64,"="&amp;$F$2-1))+(COUNTIF('Round 1 - Hole by Hole'!G64,"="&amp;$G$2-1))+(COUNTIF('Round 1 - Hole by Hole'!H64,"="&amp;$H$2-1))+(COUNTIF('Round 1 - Hole by Hole'!I64,"="&amp;$I$2-1))+(COUNTIF('Round 1 - Hole by Hole'!J64,"="&amp;$J$2-1))+(COUNTIF('Round 1 - Hole by Hole'!L64,"="&amp;$L$2-1))+(COUNTIF('Round 1 - Hole by Hole'!M64,"="&amp;$M$2-1))+(COUNTIF('Round 1 - Hole by Hole'!N64,"="&amp;$N$2-1))+(COUNTIF('Round 1 - Hole by Hole'!O64,"="&amp;$O$2-1))+(COUNTIF('Round 1 - Hole by Hole'!P64,"="&amp;$P$2-1))+(COUNTIF('Round 1 - Hole by Hole'!Q64,"="&amp;$Q$2-1))+(COUNTIF('Round 1 - Hole by Hole'!R64,"="&amp;$R$2-1))+(COUNTIF('Round 1 - Hole by Hole'!S64,"="&amp;$S$2-1))+(COUNTIF('Round 1 - Hole by Hole'!T64,"="&amp;$T$2-1))</f>
        <v>0</v>
      </c>
      <c r="E67" s="110">
        <f>SUM(COUNTIF('Round 1 - Hole by Hole'!B64,"="&amp;$B$2))+(COUNTIF('Round 1 - Hole by Hole'!C64,"="&amp;$C$2))+(COUNTIF('Round 1 - Hole by Hole'!D64,"="&amp;$D$2))+(COUNTIF('Round 1 - Hole by Hole'!E64,"="&amp;$E$2))+(COUNTIF('Round 1 - Hole by Hole'!F64,"="&amp;$F$2))+(COUNTIF('Round 1 - Hole by Hole'!G64,"="&amp;$G$2))+(COUNTIF('Round 1 - Hole by Hole'!H64,"="&amp;$H$2))+(COUNTIF('Round 1 - Hole by Hole'!I64,"="&amp;$I$2))+(COUNTIF('Round 1 - Hole by Hole'!J64,"="&amp;$J$2))+(COUNTIF('Round 1 - Hole by Hole'!L64,"="&amp;$L$2))+(COUNTIF('Round 1 - Hole by Hole'!M64,"="&amp;$M$2))+(COUNTIF('Round 1 - Hole by Hole'!N64,"="&amp;$N$2))+(COUNTIF('Round 1 - Hole by Hole'!O64,"="&amp;$O$2))+(COUNTIF('Round 1 - Hole by Hole'!P64,"="&amp;$P$2))+(COUNTIF('Round 1 - Hole by Hole'!Q64,"="&amp;$Q$2))+(COUNTIF('Round 1 - Hole by Hole'!R64,"="&amp;$R$2))+(COUNTIF('Round 1 - Hole by Hole'!S64,"="&amp;$S$2))+(COUNTIF('Round 1 - Hole by Hole'!T64,"="&amp;$T$2))</f>
        <v>8</v>
      </c>
      <c r="F67" s="110">
        <f>SUM(COUNTIF('Round 1 - Hole by Hole'!B64,"="&amp;$B$2+1))+(COUNTIF('Round 1 - Hole by Hole'!C64,"="&amp;$C$2+1))+(COUNTIF('Round 1 - Hole by Hole'!D64,"="&amp;$D$2+1))+(COUNTIF('Round 1 - Hole by Hole'!E64,"="&amp;$E$2+1))+(COUNTIF('Round 1 - Hole by Hole'!F64,"="&amp;$F$2+1))+(COUNTIF('Round 1 - Hole by Hole'!G64,"="&amp;$G$2+1))+(COUNTIF('Round 1 - Hole by Hole'!H64,"="&amp;$H$2+1))+(COUNTIF('Round 1 - Hole by Hole'!I64,"="&amp;$I$2+1))+(COUNTIF('Round 1 - Hole by Hole'!J64,"="&amp;$J$2+1))+(COUNTIF('Round 1 - Hole by Hole'!L64,"="&amp;$L$2+1))+(COUNTIF('Round 1 - Hole by Hole'!M64,"="&amp;$M$2+1))+(COUNTIF('Round 1 - Hole by Hole'!N64,"="&amp;$N$2+1))+(COUNTIF('Round 1 - Hole by Hole'!O64,"="&amp;$O$2+1))+(COUNTIF('Round 1 - Hole by Hole'!P64,"="&amp;$P$2+1))+(COUNTIF('Round 1 - Hole by Hole'!Q64,"="&amp;$Q$2+1))+(COUNTIF('Round 1 - Hole by Hole'!R64,"="&amp;$R$2+1))+(COUNTIF('Round 1 - Hole by Hole'!S64,"="&amp;$S$2+1))+(COUNTIF('Round 1 - Hole by Hole'!T64,"="&amp;$T$2+1))</f>
        <v>6</v>
      </c>
      <c r="G67" s="110">
        <f>SUM(COUNTIF('Round 1 - Hole by Hole'!B64,"="&amp;$B$2+2))+(COUNTIF('Round 1 - Hole by Hole'!C64,"="&amp;$C$2+2))+(COUNTIF('Round 1 - Hole by Hole'!D64,"="&amp;$D$2+2))+(COUNTIF('Round 1 - Hole by Hole'!E64,"="&amp;$E$2+2))+(COUNTIF('Round 1 - Hole by Hole'!F64,"="&amp;$F$2+2))+(COUNTIF('Round 1 - Hole by Hole'!G64,"="&amp;$G$2+2))+(COUNTIF('Round 1 - Hole by Hole'!H64,"="&amp;$H$2+2))+(COUNTIF('Round 1 - Hole by Hole'!I64,"="&amp;$I$2+2))+(COUNTIF('Round 1 - Hole by Hole'!J64,"="&amp;$J$2+2))+(COUNTIF('Round 1 - Hole by Hole'!L64,"="&amp;$L$2+2))+(COUNTIF('Round 1 - Hole by Hole'!M64,"="&amp;$M$2+2))+(COUNTIF('Round 1 - Hole by Hole'!N64,"="&amp;$N$2+2))+(COUNTIF('Round 1 - Hole by Hole'!O64,"="&amp;$O$2+2))+(COUNTIF('Round 1 - Hole by Hole'!P64,"="&amp;$P$2+2))+(COUNTIF('Round 1 - Hole by Hole'!Q64,"="&amp;$Q$2+2))+(COUNTIF('Round 1 - Hole by Hole'!R64,"="&amp;$R$2+2))+(COUNTIF('Round 1 - Hole by Hole'!S64,"="&amp;$S$2+2))+(COUNTIF('Round 1 - Hole by Hole'!T64,"="&amp;$T$2+2))</f>
        <v>4</v>
      </c>
      <c r="H67" s="110">
        <f>SUM(COUNTIF('Round 1 - Hole by Hole'!B64,"&gt;"&amp;$B$2+2.1))+(COUNTIF('Round 1 - Hole by Hole'!C64,"&gt;"&amp;$C$2+2.1))+(COUNTIF('Round 1 - Hole by Hole'!D64,"&gt;"&amp;$D$2+2.1))+(COUNTIF('Round 1 - Hole by Hole'!E64,"&gt;"&amp;$E$2+2.1))+(COUNTIF('Round 1 - Hole by Hole'!F64,"&gt;"&amp;$F$2+2.1))+(COUNTIF('Round 1 - Hole by Hole'!G64,"&gt;"&amp;$G$2+2.1))+(COUNTIF('Round 1 - Hole by Hole'!H64,"&gt;"&amp;$H$2+2.1))+(COUNTIF('Round 1 - Hole by Hole'!I64,"&gt;"&amp;$I$2+2.1))+(COUNTIF('Round 1 - Hole by Hole'!J64,"&gt;"&amp;$J$2+2.1))+(COUNTIF('Round 1 - Hole by Hole'!L64,"&gt;"&amp;$L$2+2.1))+(COUNTIF('Round 1 - Hole by Hole'!M64,"&gt;"&amp;$M$2+2.1))+(COUNTIF('Round 1 - Hole by Hole'!N64,"&gt;"&amp;$N$2+2.1))+(COUNTIF('Round 1 - Hole by Hole'!O64,"&gt;"&amp;$O$2+2.1))+(COUNTIF('Round 1 - Hole by Hole'!P64,"&gt;"&amp;$P$2+2.1))+(COUNTIF('Round 1 - Hole by Hole'!Q64,"&gt;"&amp;$Q$2+2.1))+(COUNTIF('Round 1 - Hole by Hole'!R64,"&gt;"&amp;$R$2+2.1))+(COUNTIF('Round 1 - Hole by Hole'!S64,"&gt;"&amp;$S$2+2.1))+(COUNTIF('Round 1 - Hole by Hole'!T64,"&gt;"&amp;$T$2+2.1))</f>
        <v>0</v>
      </c>
      <c r="J67" s="110">
        <f>SUM(COUNTIF('Round 2 - Hole by Hole'!B64,"&lt;"&amp;$B$2-1.9))+(COUNTIF('Round 2 - Hole by Hole'!C64,"&lt;"&amp;$C$2-1.9))+(COUNTIF('Round 2 - Hole by Hole'!D64,"&lt;"&amp;$D$2-1.9))+(COUNTIF('Round 2 - Hole by Hole'!E64,"&lt;"&amp;$E$2-1.9))+(COUNTIF('Round 2 - Hole by Hole'!F64,"&lt;"&amp;$F$2-1.9))+(COUNTIF('Round 2 - Hole by Hole'!G64,"&lt;"&amp;$G$2-1.9))+(COUNTIF('Round 2 - Hole by Hole'!H64,"&lt;"&amp;$H$2-1.9))+(COUNTIF('Round 2 - Hole by Hole'!I64,"&lt;"&amp;$I$2-1.9))+(COUNTIF('Round 2 - Hole by Hole'!J64,"&lt;"&amp;$J$2-1.9))+(COUNTIF('Round 2 - Hole by Hole'!L64,"&lt;"&amp;$L$2-1.9))+(COUNTIF('Round 2 - Hole by Hole'!M64,"&lt;"&amp;$M$2-1.9))+(COUNTIF('Round 2 - Hole by Hole'!N64,"&lt;"&amp;$N$2-1.9))+(COUNTIF('Round 2 - Hole by Hole'!O64,"&lt;"&amp;$O$2-1.9))+(COUNTIF('Round 2 - Hole by Hole'!P64,"&lt;"&amp;$P$2-1.9))+(COUNTIF('Round 2 - Hole by Hole'!Q64,"&lt;"&amp;$Q$2-1.9))+(COUNTIF('Round 2 - Hole by Hole'!R64,"&lt;"&amp;$R$2-1.9))+(COUNTIF('Round 2 - Hole by Hole'!S64,"&lt;"&amp;$S$2-1.9))+(COUNTIF('Round 2 - Hole by Hole'!T64,"&lt;"&amp;$T$2-1.9))</f>
        <v>0</v>
      </c>
      <c r="K67" s="110">
        <f>SUM(COUNTIF('Round 2 - Hole by Hole'!B64,"="&amp;$B$2-1))+(COUNTIF('Round 2 - Hole by Hole'!C64,"="&amp;$C$2-1))+(COUNTIF('Round 2 - Hole by Hole'!D64,"="&amp;$D$2-1))+(COUNTIF('Round 2 - Hole by Hole'!E64,"="&amp;$E$2-1))+(COUNTIF('Round 2 - Hole by Hole'!F64,"="&amp;$F$2-1))+(COUNTIF('Round 2 - Hole by Hole'!G64,"="&amp;$G$2-1))+(COUNTIF('Round 2 - Hole by Hole'!H64,"="&amp;$H$2-1))+(COUNTIF('Round 2 - Hole by Hole'!I64,"="&amp;$I$2-1))+(COUNTIF('Round 2 - Hole by Hole'!J64,"="&amp;$J$2-1))+(COUNTIF('Round 2 - Hole by Hole'!L64,"="&amp;$L$2-1))+(COUNTIF('Round 2 - Hole by Hole'!M64,"="&amp;$M$2-1))+(COUNTIF('Round 2 - Hole by Hole'!N64,"="&amp;$N$2-1))+(COUNTIF('Round 2 - Hole by Hole'!O64,"="&amp;$O$2-1))+(COUNTIF('Round 2 - Hole by Hole'!P64,"="&amp;$P$2-1))+(COUNTIF('Round 2 - Hole by Hole'!Q64,"="&amp;$Q$2-1))+(COUNTIF('Round 2 - Hole by Hole'!R64,"="&amp;$R$2-1))+(COUNTIF('Round 2 - Hole by Hole'!S64,"="&amp;$S$2-1))+(COUNTIF('Round 2 - Hole by Hole'!T64,"="&amp;$T$2-1))</f>
        <v>1</v>
      </c>
      <c r="L67" s="110">
        <f>SUM(COUNTIF('Round 2 - Hole by Hole'!B64,"="&amp;$B$2))+(COUNTIF('Round 2 - Hole by Hole'!C64,"="&amp;$C$2))+(COUNTIF('Round 2 - Hole by Hole'!D64,"="&amp;$D$2))+(COUNTIF('Round 2 - Hole by Hole'!E64,"="&amp;$E$2))+(COUNTIF('Round 2 - Hole by Hole'!F64,"="&amp;$F$2))+(COUNTIF('Round 2 - Hole by Hole'!G64,"="&amp;$G$2))+(COUNTIF('Round 2 - Hole by Hole'!H64,"="&amp;$H$2))+(COUNTIF('Round 2 - Hole by Hole'!I64,"="&amp;$I$2))+(COUNTIF('Round 2 - Hole by Hole'!J64,"="&amp;$J$2))+(COUNTIF('Round 2 - Hole by Hole'!L64,"="&amp;$L$2))+(COUNTIF('Round 2 - Hole by Hole'!M64,"="&amp;$M$2))+(COUNTIF('Round 2 - Hole by Hole'!N64,"="&amp;$N$2))+(COUNTIF('Round 2 - Hole by Hole'!O64,"="&amp;$O$2))+(COUNTIF('Round 2 - Hole by Hole'!P64,"="&amp;$P$2))+(COUNTIF('Round 2 - Hole by Hole'!Q64,"="&amp;$Q$2))+(COUNTIF('Round 2 - Hole by Hole'!R64,"="&amp;$R$2))+(COUNTIF('Round 2 - Hole by Hole'!S64,"="&amp;$S$2))+(COUNTIF('Round 2 - Hole by Hole'!T64,"="&amp;$T$2))</f>
        <v>7</v>
      </c>
      <c r="M67" s="110">
        <f>SUM(COUNTIF('Round 2 - Hole by Hole'!B64,"="&amp;$B$2+1))+(COUNTIF('Round 2 - Hole by Hole'!C64,"="&amp;$C$2+1))+(COUNTIF('Round 2 - Hole by Hole'!D64,"="&amp;$D$2+1))+(COUNTIF('Round 2 - Hole by Hole'!E64,"="&amp;$E$2+1))+(COUNTIF('Round 2 - Hole by Hole'!F64,"="&amp;$F$2+1))+(COUNTIF('Round 2 - Hole by Hole'!G64,"="&amp;$G$2+1))+(COUNTIF('Round 2 - Hole by Hole'!H64,"="&amp;$H$2+1))+(COUNTIF('Round 2 - Hole by Hole'!I64,"="&amp;$I$2+1))+(COUNTIF('Round 2 - Hole by Hole'!J64,"="&amp;$J$2+1))+(COUNTIF('Round 2 - Hole by Hole'!L64,"="&amp;$L$2+1))+(COUNTIF('Round 2 - Hole by Hole'!M64,"="&amp;$M$2+1))+(COUNTIF('Round 2 - Hole by Hole'!N64,"="&amp;$N$2+1))+(COUNTIF('Round 2 - Hole by Hole'!O64,"="&amp;$O$2+1))+(COUNTIF('Round 2 - Hole by Hole'!P64,"="&amp;$P$2+1))+(COUNTIF('Round 2 - Hole by Hole'!Q64,"="&amp;$Q$2+1))+(COUNTIF('Round 2 - Hole by Hole'!R64,"="&amp;$R$2+1))+(COUNTIF('Round 2 - Hole by Hole'!S64,"="&amp;$S$2+1))+(COUNTIF('Round 2 - Hole by Hole'!T64,"="&amp;$T$2+1))</f>
        <v>8</v>
      </c>
      <c r="N67" s="110">
        <f>SUM(COUNTIF('Round 2 - Hole by Hole'!B64,"="&amp;$B$2+2))+(COUNTIF('Round 2 - Hole by Hole'!C64,"="&amp;$C$2+2))+(COUNTIF('Round 2 - Hole by Hole'!D64,"="&amp;$D$2+2))+(COUNTIF('Round 2 - Hole by Hole'!E64,"="&amp;$E$2+2))+(COUNTIF('Round 2 - Hole by Hole'!F64,"="&amp;$F$2+2))+(COUNTIF('Round 2 - Hole by Hole'!G64,"="&amp;$G$2+2))+(COUNTIF('Round 2 - Hole by Hole'!H64,"="&amp;$H$2+2))+(COUNTIF('Round 2 - Hole by Hole'!I64,"="&amp;$I$2+2))+(COUNTIF('Round 2 - Hole by Hole'!J64,"="&amp;$J$2+2))+(COUNTIF('Round 2 - Hole by Hole'!L64,"="&amp;$L$2+2))+(COUNTIF('Round 2 - Hole by Hole'!M64,"="&amp;$M$2+2))+(COUNTIF('Round 2 - Hole by Hole'!N64,"="&amp;$N$2+2))+(COUNTIF('Round 2 - Hole by Hole'!O64,"="&amp;$O$2+2))+(COUNTIF('Round 2 - Hole by Hole'!P64,"="&amp;$P$2+2))+(COUNTIF('Round 2 - Hole by Hole'!Q64,"="&amp;$Q$2+2))+(COUNTIF('Round 2 - Hole by Hole'!R64,"="&amp;$R$2+2))+(COUNTIF('Round 2 - Hole by Hole'!S64,"="&amp;$S$2+2))+(COUNTIF('Round 2 - Hole by Hole'!T64,"="&amp;$T$2+2))</f>
        <v>2</v>
      </c>
      <c r="O67" s="110">
        <f>SUM(COUNTIF('Round 2 - Hole by Hole'!B64,"&gt;"&amp;$B$2+2.1))+(COUNTIF('Round 2 - Hole by Hole'!C64,"&gt;"&amp;$C$2+2.1))+(COUNTIF('Round 2 - Hole by Hole'!D64,"&gt;"&amp;$D$2+2.1))+(COUNTIF('Round 2 - Hole by Hole'!E64,"&gt;"&amp;$E$2+2.1))+(COUNTIF('Round 2 - Hole by Hole'!F64,"&gt;"&amp;$F$2+2.1))+(COUNTIF('Round 2 - Hole by Hole'!G64,"&gt;"&amp;$G$2+2.1))+(COUNTIF('Round 2 - Hole by Hole'!H64,"&gt;"&amp;$H$2+2.1))+(COUNTIF('Round 2 - Hole by Hole'!I64,"&gt;"&amp;$I$2+2.1))+(COUNTIF('Round 2 - Hole by Hole'!J64,"&gt;"&amp;$J$2+2.1))+(COUNTIF('Round 2 - Hole by Hole'!L64,"&gt;"&amp;$L$2+2.1))+(COUNTIF('Round 2 - Hole by Hole'!M64,"&gt;"&amp;$M$2+2.1))+(COUNTIF('Round 2 - Hole by Hole'!N64,"&gt;"&amp;$N$2+2.1))+(COUNTIF('Round 2 - Hole by Hole'!O64,"&gt;"&amp;$O$2+2.1))+(COUNTIF('Round 2 - Hole by Hole'!P64,"&gt;"&amp;$P$2+2.1))+(COUNTIF('Round 2 - Hole by Hole'!Q64,"&gt;"&amp;$Q$2+2.1))+(COUNTIF('Round 2 - Hole by Hole'!R64,"&gt;"&amp;$R$2+2.1))+(COUNTIF('Round 2 - Hole by Hole'!S64,"&gt;"&amp;$S$2+2.1))+(COUNTIF('Round 2 - Hole by Hole'!T64,"&gt;"&amp;$T$2+2.1))</f>
        <v>0</v>
      </c>
      <c r="Q67" s="110">
        <f>SUM(COUNTIF('Round 3 - Hole by Hole'!B64,"&lt;"&amp;$B$3-1.9))+(COUNTIF('Round 3 - Hole by Hole'!C64,"&lt;"&amp;$C$3-1.9))+(COUNTIF('Round 3 - Hole by Hole'!D64,"&lt;"&amp;$D$3-1.9))+(COUNTIF('Round 3 - Hole by Hole'!E64,"&lt;"&amp;$E$3-1.9))+(COUNTIF('Round 3 - Hole by Hole'!F64,"&lt;"&amp;$F$3-1.9))+(COUNTIF('Round 3 - Hole by Hole'!G64,"&lt;"&amp;$G$3-1.9))+(COUNTIF('Round 3 - Hole by Hole'!H64,"&lt;"&amp;$H$3-1.9))+(COUNTIF('Round 3 - Hole by Hole'!I64,"&lt;"&amp;$I$3-1.9))+(COUNTIF('Round 3 - Hole by Hole'!J64,"&lt;"&amp;$J$3-1.9))+(COUNTIF('Round 3 - Hole by Hole'!L64,"&lt;"&amp;$L$3-1.9))+(COUNTIF('Round 3 - Hole by Hole'!M64,"&lt;"&amp;$M$3-1.9))+(COUNTIF('Round 3 - Hole by Hole'!N64,"&lt;"&amp;$N$3-1.9))+(COUNTIF('Round 3 - Hole by Hole'!O64,"&lt;"&amp;$O$3-1.9))+(COUNTIF('Round 3 - Hole by Hole'!P64,"&lt;"&amp;$P$3-1.9))+(COUNTIF('Round 3 - Hole by Hole'!Q64,"&lt;"&amp;$Q$3-1.9))+(COUNTIF('Round 3 - Hole by Hole'!R64,"&lt;"&amp;$R$3-1.9))+(COUNTIF('Round 3 - Hole by Hole'!S64,"&lt;"&amp;$S$3-1.9))+(COUNTIF('Round 3 - Hole by Hole'!T64,"&lt;"&amp;$T$3-1.9))</f>
        <v>0</v>
      </c>
      <c r="R67" s="110">
        <f>SUM(COUNTIF('Round 3 - Hole by Hole'!B64,"="&amp;$B$3-1))+(COUNTIF('Round 3 - Hole by Hole'!C64,"="&amp;$C$3-1))+(COUNTIF('Round 3 - Hole by Hole'!D64,"="&amp;$D$3-1))+(COUNTIF('Round 3 - Hole by Hole'!E64,"="&amp;$E$3-1))+(COUNTIF('Round 3 - Hole by Hole'!F64,"="&amp;$F$3-1))+(COUNTIF('Round 3 - Hole by Hole'!G64,"="&amp;$G$3-1))+(COUNTIF('Round 3 - Hole by Hole'!H64,"="&amp;$H$3-1))+(COUNTIF('Round 3 - Hole by Hole'!I64,"="&amp;$I$3-1))+(COUNTIF('Round 3 - Hole by Hole'!J64,"="&amp;$J$3-1))+(COUNTIF('Round 3 - Hole by Hole'!L64,"="&amp;$L$3-1))+(COUNTIF('Round 3 - Hole by Hole'!M64,"="&amp;$M$3-1))+(COUNTIF('Round 3 - Hole by Hole'!N64,"="&amp;$N$3-1))+(COUNTIF('Round 3 - Hole by Hole'!O64,"="&amp;$O$3-1))+(COUNTIF('Round 3 - Hole by Hole'!P64,"="&amp;$P$3-1))+(COUNTIF('Round 3 - Hole by Hole'!Q64,"="&amp;$Q$3-1))+(COUNTIF('Round 3 - Hole by Hole'!R64,"="&amp;$R$3-1))+(COUNTIF('Round 3 - Hole by Hole'!S64,"="&amp;$S$3-1))+(COUNTIF('Round 3 - Hole by Hole'!T64,"="&amp;$T$3-1))</f>
        <v>1</v>
      </c>
      <c r="S67" s="110">
        <f>SUM(COUNTIF('Round 3 - Hole by Hole'!B64,"="&amp;$B$3))+(COUNTIF('Round 3 - Hole by Hole'!C64,"="&amp;$C$3))+(COUNTIF('Round 3 - Hole by Hole'!D64,"="&amp;$D$3))+(COUNTIF('Round 3 - Hole by Hole'!E64,"="&amp;$E$3))+(COUNTIF('Round 3 - Hole by Hole'!F64,"="&amp;$F$3))+(COUNTIF('Round 3 - Hole by Hole'!G64,"="&amp;$G$3))+(COUNTIF('Round 3 - Hole by Hole'!H64,"="&amp;$H$3))+(COUNTIF('Round 3 - Hole by Hole'!I64,"="&amp;$I$3))+(COUNTIF('Round 3 - Hole by Hole'!J64,"="&amp;$J$3))+(COUNTIF('Round 3 - Hole by Hole'!L64,"="&amp;$L$3))+(COUNTIF('Round 3 - Hole by Hole'!M64,"="&amp;$M$3))+(COUNTIF('Round 3 - Hole by Hole'!N64,"="&amp;$N$3))+(COUNTIF('Round 3 - Hole by Hole'!O64,"="&amp;$O$3))+(COUNTIF('Round 3 - Hole by Hole'!P64,"="&amp;$P$3))+(COUNTIF('Round 3 - Hole by Hole'!Q64,"="&amp;$Q$3))+(COUNTIF('Round 3 - Hole by Hole'!R64,"="&amp;$R$3))+(COUNTIF('Round 3 - Hole by Hole'!S64,"="&amp;$S$3))+(COUNTIF('Round 3 - Hole by Hole'!T64,"="&amp;$T$3))</f>
        <v>10</v>
      </c>
      <c r="T67" s="110">
        <f>SUM(COUNTIF('Round 3 - Hole by Hole'!B64,"="&amp;$B$3+1))+(COUNTIF('Round 3 - Hole by Hole'!C64,"="&amp;$C$3+1))+(COUNTIF('Round 3 - Hole by Hole'!D64,"="&amp;$D$3+1))+(COUNTIF('Round 3 - Hole by Hole'!E64,"="&amp;$E$3+1))+(COUNTIF('Round 3 - Hole by Hole'!F64,"="&amp;$F$3+1))+(COUNTIF('Round 3 - Hole by Hole'!G64,"="&amp;$G$3+1))+(COUNTIF('Round 3 - Hole by Hole'!H64,"="&amp;$H$3+1))+(COUNTIF('Round 3 - Hole by Hole'!I64,"="&amp;$I$3+1))+(COUNTIF('Round 3 - Hole by Hole'!J64,"="&amp;$J$3+1))+(COUNTIF('Round 3 - Hole by Hole'!L64,"="&amp;$L$3+1))+(COUNTIF('Round 3 - Hole by Hole'!M64,"="&amp;$M$3+1))+(COUNTIF('Round 3 - Hole by Hole'!N64,"="&amp;$N$3+1))+(COUNTIF('Round 3 - Hole by Hole'!O64,"="&amp;$O$3+1))+(COUNTIF('Round 3 - Hole by Hole'!P64,"="&amp;$P$3+1))+(COUNTIF('Round 3 - Hole by Hole'!Q64,"="&amp;$Q$3+1))+(COUNTIF('Round 3 - Hole by Hole'!R64,"="&amp;$R$3+1))+(COUNTIF('Round 3 - Hole by Hole'!S64,"="&amp;$S$3+1))+(COUNTIF('Round 3 - Hole by Hole'!T64,"="&amp;$T$3+1))</f>
        <v>3</v>
      </c>
      <c r="U67" s="110">
        <f>SUM(COUNTIF('Round 3 - Hole by Hole'!B64,"="&amp;$B$3+2))+(COUNTIF('Round 3 - Hole by Hole'!C64,"="&amp;$C$3+2))+(COUNTIF('Round 3 - Hole by Hole'!D64,"="&amp;$D$3+2))+(COUNTIF('Round 3 - Hole by Hole'!E64,"="&amp;$E$3+2))+(COUNTIF('Round 3 - Hole by Hole'!F64,"="&amp;$F$3+2))+(COUNTIF('Round 3 - Hole by Hole'!G64,"="&amp;$G$3+2))+(COUNTIF('Round 3 - Hole by Hole'!H64,"="&amp;$H$3+2))+(COUNTIF('Round 3 - Hole by Hole'!I64,"="&amp;$I$3+2))+(COUNTIF('Round 3 - Hole by Hole'!J64,"="&amp;$J$3+2))+(COUNTIF('Round 3 - Hole by Hole'!L64,"="&amp;$L$3+2))+(COUNTIF('Round 3 - Hole by Hole'!M64,"="&amp;$M$3+2))+(COUNTIF('Round 3 - Hole by Hole'!N64,"="&amp;$N$3+2))+(COUNTIF('Round 3 - Hole by Hole'!O64,"="&amp;$O$3+2))+(COUNTIF('Round 3 - Hole by Hole'!P64,"="&amp;$P$3+2))+(COUNTIF('Round 3 - Hole by Hole'!Q64,"="&amp;$Q$3+2))+(COUNTIF('Round 3 - Hole by Hole'!R64,"="&amp;$R$3+2))+(COUNTIF('Round 3 - Hole by Hole'!S64,"="&amp;$S$3+2))+(COUNTIF('Round 3 - Hole by Hole'!T64,"="&amp;$T$3+2))</f>
        <v>4</v>
      </c>
      <c r="V67" s="110">
        <f>SUM(COUNTIF('Round 3 - Hole by Hole'!B64,"&gt;"&amp;$B$3+2.1))+(COUNTIF('Round 3 - Hole by Hole'!C64,"&gt;"&amp;$C$3+2.1))+(COUNTIF('Round 3 - Hole by Hole'!D64,"&gt;"&amp;$D$3+2.1))+(COUNTIF('Round 3 - Hole by Hole'!E64,"&gt;"&amp;$E$3+2.1))+(COUNTIF('Round 3 - Hole by Hole'!F64,"&gt;"&amp;$F$3+2.1))+(COUNTIF('Round 3 - Hole by Hole'!G64,"&gt;"&amp;$G$3+2.1))+(COUNTIF('Round 3 - Hole by Hole'!H64,"&gt;"&amp;$H$3+2.1))+(COUNTIF('Round 3 - Hole by Hole'!I64,"&gt;"&amp;$I$3+2.1))+(COUNTIF('Round 3 - Hole by Hole'!J64,"&gt;"&amp;$J$3+2.1))+(COUNTIF('Round 3 - Hole by Hole'!L64,"&gt;"&amp;$L$3+2.1))+(COUNTIF('Round 3 - Hole by Hole'!M64,"&gt;"&amp;$M$3+2.1))+(COUNTIF('Round 3 - Hole by Hole'!N64,"&gt;"&amp;$N$3+2.1))+(COUNTIF('Round 3 - Hole by Hole'!O64,"&gt;"&amp;$O$3+2.1))+(COUNTIF('Round 3 - Hole by Hole'!P64,"&gt;"&amp;$P$3+2.1))+(COUNTIF('Round 3 - Hole by Hole'!Q64,"&gt;"&amp;$Q$3+2.1))+(COUNTIF('Round 3 - Hole by Hole'!R64,"&gt;"&amp;$R$3+2.1))+(COUNTIF('Round 3 - Hole by Hole'!S64,"&gt;"&amp;$S$3+2.1))+(COUNTIF('Round 3 - Hole by Hole'!T64,"&gt;"&amp;$T$3+2.1))</f>
        <v>0</v>
      </c>
      <c r="X67" s="110">
        <f t="shared" si="93"/>
        <v>0</v>
      </c>
      <c r="Y67" s="110">
        <f t="shared" si="89"/>
        <v>2</v>
      </c>
      <c r="Z67" s="110">
        <f t="shared" si="90"/>
        <v>25</v>
      </c>
      <c r="AA67" s="110">
        <f t="shared" si="91"/>
        <v>17</v>
      </c>
      <c r="AB67" s="110">
        <f t="shared" si="92"/>
        <v>10</v>
      </c>
      <c r="AC67" s="110">
        <f t="shared" si="94"/>
        <v>0</v>
      </c>
    </row>
    <row r="68" spans="1:29">
      <c r="A68" s="60" t="str">
        <f>'Players by Team'!M22</f>
        <v>KIKI CULPEPPER</v>
      </c>
      <c r="B68" s="90"/>
      <c r="C68" s="86">
        <f>SUM(COUNTIF('Round 1 - Hole by Hole'!B65,"&lt;"&amp;$B$2-1.9))+(COUNTIF('Round 1 - Hole by Hole'!C65,"&lt;"&amp;$C$2-1.9))+(COUNTIF('Round 1 - Hole by Hole'!D65,"&lt;"&amp;$D$2-1.9))+(COUNTIF('Round 1 - Hole by Hole'!E65,"&lt;"&amp;$E$2-1.9))+(COUNTIF('Round 1 - Hole by Hole'!F65,"&lt;"&amp;$F$2-1.9))+(COUNTIF('Round 1 - Hole by Hole'!G65,"&lt;"&amp;$G$2-1.9))+(COUNTIF('Round 1 - Hole by Hole'!H65,"&lt;"&amp;$H$2-1.9))+(COUNTIF('Round 1 - Hole by Hole'!I65,"&lt;"&amp;$I$2-1.9))+(COUNTIF('Round 1 - Hole by Hole'!J65,"&lt;"&amp;$J$2-1.9))+(COUNTIF('Round 1 - Hole by Hole'!L65,"&lt;"&amp;$L$2-1.9))+(COUNTIF('Round 1 - Hole by Hole'!M65,"&lt;"&amp;$M$2-1.9))+(COUNTIF('Round 1 - Hole by Hole'!N65,"&lt;"&amp;$N$2-1.9))+(COUNTIF('Round 1 - Hole by Hole'!O65,"&lt;"&amp;$O$2-1.9))+(COUNTIF('Round 1 - Hole by Hole'!P65,"&lt;"&amp;$P$2-1.9))+(COUNTIF('Round 1 - Hole by Hole'!Q65,"&lt;"&amp;$Q$2-1.9))+(COUNTIF('Round 1 - Hole by Hole'!R65,"&lt;"&amp;$R$2-1.9))+(COUNTIF('Round 1 - Hole by Hole'!S65,"&lt;"&amp;$S$2-1.9))+(COUNTIF('Round 1 - Hole by Hole'!T65,"&lt;"&amp;$T$2-1.9))</f>
        <v>0</v>
      </c>
      <c r="D68" s="87">
        <f>SUM(COUNTIF('Round 1 - Hole by Hole'!B65,"="&amp;$B$2-1))+(COUNTIF('Round 1 - Hole by Hole'!C65,"="&amp;$C$2-1))+(COUNTIF('Round 1 - Hole by Hole'!D65,"="&amp;$D$2-1))+(COUNTIF('Round 1 - Hole by Hole'!E65,"="&amp;$E$2-1))+(COUNTIF('Round 1 - Hole by Hole'!F65,"="&amp;$F$2-1))+(COUNTIF('Round 1 - Hole by Hole'!G65,"="&amp;$G$2-1))+(COUNTIF('Round 1 - Hole by Hole'!H65,"="&amp;$H$2-1))+(COUNTIF('Round 1 - Hole by Hole'!I65,"="&amp;$I$2-1))+(COUNTIF('Round 1 - Hole by Hole'!J65,"="&amp;$J$2-1))+(COUNTIF('Round 1 - Hole by Hole'!L65,"="&amp;$L$2-1))+(COUNTIF('Round 1 - Hole by Hole'!M65,"="&amp;$M$2-1))+(COUNTIF('Round 1 - Hole by Hole'!N65,"="&amp;$N$2-1))+(COUNTIF('Round 1 - Hole by Hole'!O65,"="&amp;$O$2-1))+(COUNTIF('Round 1 - Hole by Hole'!P65,"="&amp;$P$2-1))+(COUNTIF('Round 1 - Hole by Hole'!Q65,"="&amp;$Q$2-1))+(COUNTIF('Round 1 - Hole by Hole'!R65,"="&amp;$R$2-1))+(COUNTIF('Round 1 - Hole by Hole'!S65,"="&amp;$S$2-1))+(COUNTIF('Round 1 - Hole by Hole'!T65,"="&amp;$T$2-1))</f>
        <v>0</v>
      </c>
      <c r="E68" s="87">
        <f>SUM(COUNTIF('Round 1 - Hole by Hole'!B65,"="&amp;$B$2))+(COUNTIF('Round 1 - Hole by Hole'!C65,"="&amp;$C$2))+(COUNTIF('Round 1 - Hole by Hole'!D65,"="&amp;$D$2))+(COUNTIF('Round 1 - Hole by Hole'!E65,"="&amp;$E$2))+(COUNTIF('Round 1 - Hole by Hole'!F65,"="&amp;$F$2))+(COUNTIF('Round 1 - Hole by Hole'!G65,"="&amp;$G$2))+(COUNTIF('Round 1 - Hole by Hole'!H65,"="&amp;$H$2))+(COUNTIF('Round 1 - Hole by Hole'!I65,"="&amp;$I$2))+(COUNTIF('Round 1 - Hole by Hole'!J65,"="&amp;$J$2))+(COUNTIF('Round 1 - Hole by Hole'!L65,"="&amp;$L$2))+(COUNTIF('Round 1 - Hole by Hole'!M65,"="&amp;$M$2))+(COUNTIF('Round 1 - Hole by Hole'!N65,"="&amp;$N$2))+(COUNTIF('Round 1 - Hole by Hole'!O65,"="&amp;$O$2))+(COUNTIF('Round 1 - Hole by Hole'!P65,"="&amp;$P$2))+(COUNTIF('Round 1 - Hole by Hole'!Q65,"="&amp;$Q$2))+(COUNTIF('Round 1 - Hole by Hole'!R65,"="&amp;$R$2))+(COUNTIF('Round 1 - Hole by Hole'!S65,"="&amp;$S$2))+(COUNTIF('Round 1 - Hole by Hole'!T65,"="&amp;$T$2))</f>
        <v>0</v>
      </c>
      <c r="F68" s="87">
        <f>SUM(COUNTIF('Round 1 - Hole by Hole'!B65,"="&amp;$B$2+1))+(COUNTIF('Round 1 - Hole by Hole'!C65,"="&amp;$C$2+1))+(COUNTIF('Round 1 - Hole by Hole'!D65,"="&amp;$D$2+1))+(COUNTIF('Round 1 - Hole by Hole'!E65,"="&amp;$E$2+1))+(COUNTIF('Round 1 - Hole by Hole'!F65,"="&amp;$F$2+1))+(COUNTIF('Round 1 - Hole by Hole'!G65,"="&amp;$G$2+1))+(COUNTIF('Round 1 - Hole by Hole'!H65,"="&amp;$H$2+1))+(COUNTIF('Round 1 - Hole by Hole'!I65,"="&amp;$I$2+1))+(COUNTIF('Round 1 - Hole by Hole'!J65,"="&amp;$J$2+1))+(COUNTIF('Round 1 - Hole by Hole'!L65,"="&amp;$L$2+1))+(COUNTIF('Round 1 - Hole by Hole'!M65,"="&amp;$M$2+1))+(COUNTIF('Round 1 - Hole by Hole'!N65,"="&amp;$N$2+1))+(COUNTIF('Round 1 - Hole by Hole'!O65,"="&amp;$O$2+1))+(COUNTIF('Round 1 - Hole by Hole'!P65,"="&amp;$P$2+1))+(COUNTIF('Round 1 - Hole by Hole'!Q65,"="&amp;$Q$2+1))+(COUNTIF('Round 1 - Hole by Hole'!R65,"="&amp;$R$2+1))+(COUNTIF('Round 1 - Hole by Hole'!S65,"="&amp;$S$2+1))+(COUNTIF('Round 1 - Hole by Hole'!T65,"="&amp;$T$2+1))</f>
        <v>13</v>
      </c>
      <c r="G68" s="87">
        <f>SUM(COUNTIF('Round 1 - Hole by Hole'!B65,"="&amp;$B$2+2))+(COUNTIF('Round 1 - Hole by Hole'!C65,"="&amp;$C$2+2))+(COUNTIF('Round 1 - Hole by Hole'!D65,"="&amp;$D$2+2))+(COUNTIF('Round 1 - Hole by Hole'!E65,"="&amp;$E$2+2))+(COUNTIF('Round 1 - Hole by Hole'!F65,"="&amp;$F$2+2))+(COUNTIF('Round 1 - Hole by Hole'!G65,"="&amp;$G$2+2))+(COUNTIF('Round 1 - Hole by Hole'!H65,"="&amp;$H$2+2))+(COUNTIF('Round 1 - Hole by Hole'!I65,"="&amp;$I$2+2))+(COUNTIF('Round 1 - Hole by Hole'!J65,"="&amp;$J$2+2))+(COUNTIF('Round 1 - Hole by Hole'!L65,"="&amp;$L$2+2))+(COUNTIF('Round 1 - Hole by Hole'!M65,"="&amp;$M$2+2))+(COUNTIF('Round 1 - Hole by Hole'!N65,"="&amp;$N$2+2))+(COUNTIF('Round 1 - Hole by Hole'!O65,"="&amp;$O$2+2))+(COUNTIF('Round 1 - Hole by Hole'!P65,"="&amp;$P$2+2))+(COUNTIF('Round 1 - Hole by Hole'!Q65,"="&amp;$Q$2+2))+(COUNTIF('Round 1 - Hole by Hole'!R65,"="&amp;$R$2+2))+(COUNTIF('Round 1 - Hole by Hole'!S65,"="&amp;$S$2+2))+(COUNTIF('Round 1 - Hole by Hole'!T65,"="&amp;$T$2+2))</f>
        <v>3</v>
      </c>
      <c r="H68" s="87">
        <f>SUM(COUNTIF('Round 1 - Hole by Hole'!B65,"&gt;"&amp;$B$2+2.1))+(COUNTIF('Round 1 - Hole by Hole'!C65,"&gt;"&amp;$C$2+2.1))+(COUNTIF('Round 1 - Hole by Hole'!D65,"&gt;"&amp;$D$2+2.1))+(COUNTIF('Round 1 - Hole by Hole'!E65,"&gt;"&amp;$E$2+2.1))+(COUNTIF('Round 1 - Hole by Hole'!F65,"&gt;"&amp;$F$2+2.1))+(COUNTIF('Round 1 - Hole by Hole'!G65,"&gt;"&amp;$G$2+2.1))+(COUNTIF('Round 1 - Hole by Hole'!H65,"&gt;"&amp;$H$2+2.1))+(COUNTIF('Round 1 - Hole by Hole'!I65,"&gt;"&amp;$I$2+2.1))+(COUNTIF('Round 1 - Hole by Hole'!J65,"&gt;"&amp;$J$2+2.1))+(COUNTIF('Round 1 - Hole by Hole'!L65,"&gt;"&amp;$L$2+2.1))+(COUNTIF('Round 1 - Hole by Hole'!M65,"&gt;"&amp;$M$2+2.1))+(COUNTIF('Round 1 - Hole by Hole'!N65,"&gt;"&amp;$N$2+2.1))+(COUNTIF('Round 1 - Hole by Hole'!O65,"&gt;"&amp;$O$2+2.1))+(COUNTIF('Round 1 - Hole by Hole'!P65,"&gt;"&amp;$P$2+2.1))+(COUNTIF('Round 1 - Hole by Hole'!Q65,"&gt;"&amp;$Q$2+2.1))+(COUNTIF('Round 1 - Hole by Hole'!R65,"&gt;"&amp;$R$2+2.1))+(COUNTIF('Round 1 - Hole by Hole'!S65,"&gt;"&amp;$S$2+2.1))+(COUNTIF('Round 1 - Hole by Hole'!T65,"&gt;"&amp;$T$2+2.1))</f>
        <v>2</v>
      </c>
      <c r="J68" s="86">
        <f>SUM(COUNTIF('Round 2 - Hole by Hole'!B65,"&lt;"&amp;$B$2-1.9))+(COUNTIF('Round 2 - Hole by Hole'!C65,"&lt;"&amp;$C$2-1.9))+(COUNTIF('Round 2 - Hole by Hole'!D65,"&lt;"&amp;$D$2-1.9))+(COUNTIF('Round 2 - Hole by Hole'!E65,"&lt;"&amp;$E$2-1.9))+(COUNTIF('Round 2 - Hole by Hole'!F65,"&lt;"&amp;$F$2-1.9))+(COUNTIF('Round 2 - Hole by Hole'!G65,"&lt;"&amp;$G$2-1.9))+(COUNTIF('Round 2 - Hole by Hole'!H65,"&lt;"&amp;$H$2-1.9))+(COUNTIF('Round 2 - Hole by Hole'!I65,"&lt;"&amp;$I$2-1.9))+(COUNTIF('Round 2 - Hole by Hole'!J65,"&lt;"&amp;$J$2-1.9))+(COUNTIF('Round 2 - Hole by Hole'!L65,"&lt;"&amp;$L$2-1.9))+(COUNTIF('Round 2 - Hole by Hole'!M65,"&lt;"&amp;$M$2-1.9))+(COUNTIF('Round 2 - Hole by Hole'!N65,"&lt;"&amp;$N$2-1.9))+(COUNTIF('Round 2 - Hole by Hole'!O65,"&lt;"&amp;$O$2-1.9))+(COUNTIF('Round 2 - Hole by Hole'!P65,"&lt;"&amp;$P$2-1.9))+(COUNTIF('Round 2 - Hole by Hole'!Q65,"&lt;"&amp;$Q$2-1.9))+(COUNTIF('Round 2 - Hole by Hole'!R65,"&lt;"&amp;$R$2-1.9))+(COUNTIF('Round 2 - Hole by Hole'!S65,"&lt;"&amp;$S$2-1.9))+(COUNTIF('Round 2 - Hole by Hole'!T65,"&lt;"&amp;$T$2-1.9))</f>
        <v>0</v>
      </c>
      <c r="K68" s="87">
        <f>SUM(COUNTIF('Round 2 - Hole by Hole'!B65,"="&amp;$B$2-1))+(COUNTIF('Round 2 - Hole by Hole'!C65,"="&amp;$C$2-1))+(COUNTIF('Round 2 - Hole by Hole'!D65,"="&amp;$D$2-1))+(COUNTIF('Round 2 - Hole by Hole'!E65,"="&amp;$E$2-1))+(COUNTIF('Round 2 - Hole by Hole'!F65,"="&amp;$F$2-1))+(COUNTIF('Round 2 - Hole by Hole'!G65,"="&amp;$G$2-1))+(COUNTIF('Round 2 - Hole by Hole'!H65,"="&amp;$H$2-1))+(COUNTIF('Round 2 - Hole by Hole'!I65,"="&amp;$I$2-1))+(COUNTIF('Round 2 - Hole by Hole'!J65,"="&amp;$J$2-1))+(COUNTIF('Round 2 - Hole by Hole'!L65,"="&amp;$L$2-1))+(COUNTIF('Round 2 - Hole by Hole'!M65,"="&amp;$M$2-1))+(COUNTIF('Round 2 - Hole by Hole'!N65,"="&amp;$N$2-1))+(COUNTIF('Round 2 - Hole by Hole'!O65,"="&amp;$O$2-1))+(COUNTIF('Round 2 - Hole by Hole'!P65,"="&amp;$P$2-1))+(COUNTIF('Round 2 - Hole by Hole'!Q65,"="&amp;$Q$2-1))+(COUNTIF('Round 2 - Hole by Hole'!R65,"="&amp;$R$2-1))+(COUNTIF('Round 2 - Hole by Hole'!S65,"="&amp;$S$2-1))+(COUNTIF('Round 2 - Hole by Hole'!T65,"="&amp;$T$2-1))</f>
        <v>0</v>
      </c>
      <c r="L68" s="87">
        <f>SUM(COUNTIF('Round 2 - Hole by Hole'!B65,"="&amp;$B$2))+(COUNTIF('Round 2 - Hole by Hole'!C65,"="&amp;$C$2))+(COUNTIF('Round 2 - Hole by Hole'!D65,"="&amp;$D$2))+(COUNTIF('Round 2 - Hole by Hole'!E65,"="&amp;$E$2))+(COUNTIF('Round 2 - Hole by Hole'!F65,"="&amp;$F$2))+(COUNTIF('Round 2 - Hole by Hole'!G65,"="&amp;$G$2))+(COUNTIF('Round 2 - Hole by Hole'!H65,"="&amp;$H$2))+(COUNTIF('Round 2 - Hole by Hole'!I65,"="&amp;$I$2))+(COUNTIF('Round 2 - Hole by Hole'!J65,"="&amp;$J$2))+(COUNTIF('Round 2 - Hole by Hole'!L65,"="&amp;$L$2))+(COUNTIF('Round 2 - Hole by Hole'!M65,"="&amp;$M$2))+(COUNTIF('Round 2 - Hole by Hole'!N65,"="&amp;$N$2))+(COUNTIF('Round 2 - Hole by Hole'!O65,"="&amp;$O$2))+(COUNTIF('Round 2 - Hole by Hole'!P65,"="&amp;$P$2))+(COUNTIF('Round 2 - Hole by Hole'!Q65,"="&amp;$Q$2))+(COUNTIF('Round 2 - Hole by Hole'!R65,"="&amp;$R$2))+(COUNTIF('Round 2 - Hole by Hole'!S65,"="&amp;$S$2))+(COUNTIF('Round 2 - Hole by Hole'!T65,"="&amp;$T$2))</f>
        <v>4</v>
      </c>
      <c r="M68" s="87">
        <f>SUM(COUNTIF('Round 2 - Hole by Hole'!B65,"="&amp;$B$2+1))+(COUNTIF('Round 2 - Hole by Hole'!C65,"="&amp;$C$2+1))+(COUNTIF('Round 2 - Hole by Hole'!D65,"="&amp;$D$2+1))+(COUNTIF('Round 2 - Hole by Hole'!E65,"="&amp;$E$2+1))+(COUNTIF('Round 2 - Hole by Hole'!F65,"="&amp;$F$2+1))+(COUNTIF('Round 2 - Hole by Hole'!G65,"="&amp;$G$2+1))+(COUNTIF('Round 2 - Hole by Hole'!H65,"="&amp;$H$2+1))+(COUNTIF('Round 2 - Hole by Hole'!I65,"="&amp;$I$2+1))+(COUNTIF('Round 2 - Hole by Hole'!J65,"="&amp;$J$2+1))+(COUNTIF('Round 2 - Hole by Hole'!L65,"="&amp;$L$2+1))+(COUNTIF('Round 2 - Hole by Hole'!M65,"="&amp;$M$2+1))+(COUNTIF('Round 2 - Hole by Hole'!N65,"="&amp;$N$2+1))+(COUNTIF('Round 2 - Hole by Hole'!O65,"="&amp;$O$2+1))+(COUNTIF('Round 2 - Hole by Hole'!P65,"="&amp;$P$2+1))+(COUNTIF('Round 2 - Hole by Hole'!Q65,"="&amp;$Q$2+1))+(COUNTIF('Round 2 - Hole by Hole'!R65,"="&amp;$R$2+1))+(COUNTIF('Round 2 - Hole by Hole'!S65,"="&amp;$S$2+1))+(COUNTIF('Round 2 - Hole by Hole'!T65,"="&amp;$T$2+1))</f>
        <v>5</v>
      </c>
      <c r="N68" s="87">
        <f>SUM(COUNTIF('Round 2 - Hole by Hole'!B65,"="&amp;$B$2+2))+(COUNTIF('Round 2 - Hole by Hole'!C65,"="&amp;$C$2+2))+(COUNTIF('Round 2 - Hole by Hole'!D65,"="&amp;$D$2+2))+(COUNTIF('Round 2 - Hole by Hole'!E65,"="&amp;$E$2+2))+(COUNTIF('Round 2 - Hole by Hole'!F65,"="&amp;$F$2+2))+(COUNTIF('Round 2 - Hole by Hole'!G65,"="&amp;$G$2+2))+(COUNTIF('Round 2 - Hole by Hole'!H65,"="&amp;$H$2+2))+(COUNTIF('Round 2 - Hole by Hole'!I65,"="&amp;$I$2+2))+(COUNTIF('Round 2 - Hole by Hole'!J65,"="&amp;$J$2+2))+(COUNTIF('Round 2 - Hole by Hole'!L65,"="&amp;$L$2+2))+(COUNTIF('Round 2 - Hole by Hole'!M65,"="&amp;$M$2+2))+(COUNTIF('Round 2 - Hole by Hole'!N65,"="&amp;$N$2+2))+(COUNTIF('Round 2 - Hole by Hole'!O65,"="&amp;$O$2+2))+(COUNTIF('Round 2 - Hole by Hole'!P65,"="&amp;$P$2+2))+(COUNTIF('Round 2 - Hole by Hole'!Q65,"="&amp;$Q$2+2))+(COUNTIF('Round 2 - Hole by Hole'!R65,"="&amp;$R$2+2))+(COUNTIF('Round 2 - Hole by Hole'!S65,"="&amp;$S$2+2))+(COUNTIF('Round 2 - Hole by Hole'!T65,"="&amp;$T$2+2))</f>
        <v>6</v>
      </c>
      <c r="O68" s="87">
        <f>SUM(COUNTIF('Round 2 - Hole by Hole'!B65,"&gt;"&amp;$B$2+2.1))+(COUNTIF('Round 2 - Hole by Hole'!C65,"&gt;"&amp;$C$2+2.1))+(COUNTIF('Round 2 - Hole by Hole'!D65,"&gt;"&amp;$D$2+2.1))+(COUNTIF('Round 2 - Hole by Hole'!E65,"&gt;"&amp;$E$2+2.1))+(COUNTIF('Round 2 - Hole by Hole'!F65,"&gt;"&amp;$F$2+2.1))+(COUNTIF('Round 2 - Hole by Hole'!G65,"&gt;"&amp;$G$2+2.1))+(COUNTIF('Round 2 - Hole by Hole'!H65,"&gt;"&amp;$H$2+2.1))+(COUNTIF('Round 2 - Hole by Hole'!I65,"&gt;"&amp;$I$2+2.1))+(COUNTIF('Round 2 - Hole by Hole'!J65,"&gt;"&amp;$J$2+2.1))+(COUNTIF('Round 2 - Hole by Hole'!L65,"&gt;"&amp;$L$2+2.1))+(COUNTIF('Round 2 - Hole by Hole'!M65,"&gt;"&amp;$M$2+2.1))+(COUNTIF('Round 2 - Hole by Hole'!N65,"&gt;"&amp;$N$2+2.1))+(COUNTIF('Round 2 - Hole by Hole'!O65,"&gt;"&amp;$O$2+2.1))+(COUNTIF('Round 2 - Hole by Hole'!P65,"&gt;"&amp;$P$2+2.1))+(COUNTIF('Round 2 - Hole by Hole'!Q65,"&gt;"&amp;$Q$2+2.1))+(COUNTIF('Round 2 - Hole by Hole'!R65,"&gt;"&amp;$R$2+2.1))+(COUNTIF('Round 2 - Hole by Hole'!S65,"&gt;"&amp;$S$2+2.1))+(COUNTIF('Round 2 - Hole by Hole'!T65,"&gt;"&amp;$T$2+2.1))</f>
        <v>3</v>
      </c>
      <c r="Q68" s="86">
        <f>SUM(COUNTIF('Round 3 - Hole by Hole'!B65,"&lt;"&amp;$B$3-1.9))+(COUNTIF('Round 3 - Hole by Hole'!C65,"&lt;"&amp;$C$3-1.9))+(COUNTIF('Round 3 - Hole by Hole'!D65,"&lt;"&amp;$D$3-1.9))+(COUNTIF('Round 3 - Hole by Hole'!E65,"&lt;"&amp;$E$3-1.9))+(COUNTIF('Round 3 - Hole by Hole'!F65,"&lt;"&amp;$F$3-1.9))+(COUNTIF('Round 3 - Hole by Hole'!G65,"&lt;"&amp;$G$3-1.9))+(COUNTIF('Round 3 - Hole by Hole'!H65,"&lt;"&amp;$H$3-1.9))+(COUNTIF('Round 3 - Hole by Hole'!I65,"&lt;"&amp;$I$3-1.9))+(COUNTIF('Round 3 - Hole by Hole'!J65,"&lt;"&amp;$J$3-1.9))+(COUNTIF('Round 3 - Hole by Hole'!L65,"&lt;"&amp;$L$3-1.9))+(COUNTIF('Round 3 - Hole by Hole'!M65,"&lt;"&amp;$M$3-1.9))+(COUNTIF('Round 3 - Hole by Hole'!N65,"&lt;"&amp;$N$3-1.9))+(COUNTIF('Round 3 - Hole by Hole'!O65,"&lt;"&amp;$O$3-1.9))+(COUNTIF('Round 3 - Hole by Hole'!P65,"&lt;"&amp;$P$3-1.9))+(COUNTIF('Round 3 - Hole by Hole'!Q65,"&lt;"&amp;$Q$3-1.9))+(COUNTIF('Round 3 - Hole by Hole'!R65,"&lt;"&amp;$R$3-1.9))+(COUNTIF('Round 3 - Hole by Hole'!S65,"&lt;"&amp;$S$3-1.9))+(COUNTIF('Round 3 - Hole by Hole'!T65,"&lt;"&amp;$T$3-1.9))</f>
        <v>0</v>
      </c>
      <c r="R68" s="87">
        <f>SUM(COUNTIF('Round 3 - Hole by Hole'!B65,"="&amp;$B$3-1))+(COUNTIF('Round 3 - Hole by Hole'!C65,"="&amp;$C$3-1))+(COUNTIF('Round 3 - Hole by Hole'!D65,"="&amp;$D$3-1))+(COUNTIF('Round 3 - Hole by Hole'!E65,"="&amp;$E$3-1))+(COUNTIF('Round 3 - Hole by Hole'!F65,"="&amp;$F$3-1))+(COUNTIF('Round 3 - Hole by Hole'!G65,"="&amp;$G$3-1))+(COUNTIF('Round 3 - Hole by Hole'!H65,"="&amp;$H$3-1))+(COUNTIF('Round 3 - Hole by Hole'!I65,"="&amp;$I$3-1))+(COUNTIF('Round 3 - Hole by Hole'!J65,"="&amp;$J$3-1))+(COUNTIF('Round 3 - Hole by Hole'!L65,"="&amp;$L$3-1))+(COUNTIF('Round 3 - Hole by Hole'!M65,"="&amp;$M$3-1))+(COUNTIF('Round 3 - Hole by Hole'!N65,"="&amp;$N$3-1))+(COUNTIF('Round 3 - Hole by Hole'!O65,"="&amp;$O$3-1))+(COUNTIF('Round 3 - Hole by Hole'!P65,"="&amp;$P$3-1))+(COUNTIF('Round 3 - Hole by Hole'!Q65,"="&amp;$Q$3-1))+(COUNTIF('Round 3 - Hole by Hole'!R65,"="&amp;$R$3-1))+(COUNTIF('Round 3 - Hole by Hole'!S65,"="&amp;$S$3-1))+(COUNTIF('Round 3 - Hole by Hole'!T65,"="&amp;$T$3-1))</f>
        <v>0</v>
      </c>
      <c r="S68" s="87">
        <f>SUM(COUNTIF('Round 3 - Hole by Hole'!B65,"="&amp;$B$3))+(COUNTIF('Round 3 - Hole by Hole'!C65,"="&amp;$C$3))+(COUNTIF('Round 3 - Hole by Hole'!D65,"="&amp;$D$3))+(COUNTIF('Round 3 - Hole by Hole'!E65,"="&amp;$E$3))+(COUNTIF('Round 3 - Hole by Hole'!F65,"="&amp;$F$3))+(COUNTIF('Round 3 - Hole by Hole'!G65,"="&amp;$G$3))+(COUNTIF('Round 3 - Hole by Hole'!H65,"="&amp;$H$3))+(COUNTIF('Round 3 - Hole by Hole'!I65,"="&amp;$I$3))+(COUNTIF('Round 3 - Hole by Hole'!J65,"="&amp;$J$3))+(COUNTIF('Round 3 - Hole by Hole'!L65,"="&amp;$L$3))+(COUNTIF('Round 3 - Hole by Hole'!M65,"="&amp;$M$3))+(COUNTIF('Round 3 - Hole by Hole'!N65,"="&amp;$N$3))+(COUNTIF('Round 3 - Hole by Hole'!O65,"="&amp;$O$3))+(COUNTIF('Round 3 - Hole by Hole'!P65,"="&amp;$P$3))+(COUNTIF('Round 3 - Hole by Hole'!Q65,"="&amp;$Q$3))+(COUNTIF('Round 3 - Hole by Hole'!R65,"="&amp;$R$3))+(COUNTIF('Round 3 - Hole by Hole'!S65,"="&amp;$S$3))+(COUNTIF('Round 3 - Hole by Hole'!T65,"="&amp;$T$3))</f>
        <v>4</v>
      </c>
      <c r="T68" s="87">
        <f>SUM(COUNTIF('Round 3 - Hole by Hole'!B65,"="&amp;$B$3+1))+(COUNTIF('Round 3 - Hole by Hole'!C65,"="&amp;$C$3+1))+(COUNTIF('Round 3 - Hole by Hole'!D65,"="&amp;$D$3+1))+(COUNTIF('Round 3 - Hole by Hole'!E65,"="&amp;$E$3+1))+(COUNTIF('Round 3 - Hole by Hole'!F65,"="&amp;$F$3+1))+(COUNTIF('Round 3 - Hole by Hole'!G65,"="&amp;$G$3+1))+(COUNTIF('Round 3 - Hole by Hole'!H65,"="&amp;$H$3+1))+(COUNTIF('Round 3 - Hole by Hole'!I65,"="&amp;$I$3+1))+(COUNTIF('Round 3 - Hole by Hole'!J65,"="&amp;$J$3+1))+(COUNTIF('Round 3 - Hole by Hole'!L65,"="&amp;$L$3+1))+(COUNTIF('Round 3 - Hole by Hole'!M65,"="&amp;$M$3+1))+(COUNTIF('Round 3 - Hole by Hole'!N65,"="&amp;$N$3+1))+(COUNTIF('Round 3 - Hole by Hole'!O65,"="&amp;$O$3+1))+(COUNTIF('Round 3 - Hole by Hole'!P65,"="&amp;$P$3+1))+(COUNTIF('Round 3 - Hole by Hole'!Q65,"="&amp;$Q$3+1))+(COUNTIF('Round 3 - Hole by Hole'!R65,"="&amp;$R$3+1))+(COUNTIF('Round 3 - Hole by Hole'!S65,"="&amp;$S$3+1))+(COUNTIF('Round 3 - Hole by Hole'!T65,"="&amp;$T$3+1))</f>
        <v>8</v>
      </c>
      <c r="U68" s="87">
        <f>SUM(COUNTIF('Round 3 - Hole by Hole'!B65,"="&amp;$B$3+2))+(COUNTIF('Round 3 - Hole by Hole'!C65,"="&amp;$C$3+2))+(COUNTIF('Round 3 - Hole by Hole'!D65,"="&amp;$D$3+2))+(COUNTIF('Round 3 - Hole by Hole'!E65,"="&amp;$E$3+2))+(COUNTIF('Round 3 - Hole by Hole'!F65,"="&amp;$F$3+2))+(COUNTIF('Round 3 - Hole by Hole'!G65,"="&amp;$G$3+2))+(COUNTIF('Round 3 - Hole by Hole'!H65,"="&amp;$H$3+2))+(COUNTIF('Round 3 - Hole by Hole'!I65,"="&amp;$I$3+2))+(COUNTIF('Round 3 - Hole by Hole'!J65,"="&amp;$J$3+2))+(COUNTIF('Round 3 - Hole by Hole'!L65,"="&amp;$L$3+2))+(COUNTIF('Round 3 - Hole by Hole'!M65,"="&amp;$M$3+2))+(COUNTIF('Round 3 - Hole by Hole'!N65,"="&amp;$N$3+2))+(COUNTIF('Round 3 - Hole by Hole'!O65,"="&amp;$O$3+2))+(COUNTIF('Round 3 - Hole by Hole'!P65,"="&amp;$P$3+2))+(COUNTIF('Round 3 - Hole by Hole'!Q65,"="&amp;$Q$3+2))+(COUNTIF('Round 3 - Hole by Hole'!R65,"="&amp;$R$3+2))+(COUNTIF('Round 3 - Hole by Hole'!S65,"="&amp;$S$3+2))+(COUNTIF('Round 3 - Hole by Hole'!T65,"="&amp;$T$3+2))</f>
        <v>6</v>
      </c>
      <c r="V68" s="87">
        <f>SUM(COUNTIF('Round 3 - Hole by Hole'!B65,"&gt;"&amp;$B$3+2.1))+(COUNTIF('Round 3 - Hole by Hole'!C65,"&gt;"&amp;$C$3+2.1))+(COUNTIF('Round 3 - Hole by Hole'!D65,"&gt;"&amp;$D$3+2.1))+(COUNTIF('Round 3 - Hole by Hole'!E65,"&gt;"&amp;$E$3+2.1))+(COUNTIF('Round 3 - Hole by Hole'!F65,"&gt;"&amp;$F$3+2.1))+(COUNTIF('Round 3 - Hole by Hole'!G65,"&gt;"&amp;$G$3+2.1))+(COUNTIF('Round 3 - Hole by Hole'!H65,"&gt;"&amp;$H$3+2.1))+(COUNTIF('Round 3 - Hole by Hole'!I65,"&gt;"&amp;$I$3+2.1))+(COUNTIF('Round 3 - Hole by Hole'!J65,"&gt;"&amp;$J$3+2.1))+(COUNTIF('Round 3 - Hole by Hole'!L65,"&gt;"&amp;$L$3+2.1))+(COUNTIF('Round 3 - Hole by Hole'!M65,"&gt;"&amp;$M$3+2.1))+(COUNTIF('Round 3 - Hole by Hole'!N65,"&gt;"&amp;$N$3+2.1))+(COUNTIF('Round 3 - Hole by Hole'!O65,"&gt;"&amp;$O$3+2.1))+(COUNTIF('Round 3 - Hole by Hole'!P65,"&gt;"&amp;$P$3+2.1))+(COUNTIF('Round 3 - Hole by Hole'!Q65,"&gt;"&amp;$Q$3+2.1))+(COUNTIF('Round 3 - Hole by Hole'!R65,"&gt;"&amp;$R$3+2.1))+(COUNTIF('Round 3 - Hole by Hole'!S65,"&gt;"&amp;$S$3+2.1))+(COUNTIF('Round 3 - Hole by Hole'!T65,"&gt;"&amp;$T$3+2.1))</f>
        <v>0</v>
      </c>
      <c r="X68" s="86">
        <f t="shared" si="93"/>
        <v>0</v>
      </c>
      <c r="Y68" s="86">
        <f t="shared" si="89"/>
        <v>0</v>
      </c>
      <c r="Z68" s="86">
        <f t="shared" si="90"/>
        <v>8</v>
      </c>
      <c r="AA68" s="86">
        <f t="shared" si="91"/>
        <v>26</v>
      </c>
      <c r="AB68" s="86">
        <f t="shared" si="92"/>
        <v>15</v>
      </c>
      <c r="AC68" s="86">
        <f t="shared" si="94"/>
        <v>5</v>
      </c>
    </row>
    <row r="69" spans="1:29">
      <c r="B69" s="88"/>
      <c r="X69" s="7"/>
      <c r="Y69" s="7"/>
      <c r="Z69" s="7"/>
      <c r="AA69" s="7"/>
      <c r="AB69" s="7"/>
      <c r="AC69" s="7"/>
    </row>
    <row r="70" spans="1:29">
      <c r="A70" s="89" t="str">
        <f>'Players by Team'!A25</f>
        <v>JOHNSON</v>
      </c>
      <c r="B70" s="88"/>
      <c r="C70" s="83">
        <f t="shared" ref="C70:H70" si="95">SUM(C71:C75)</f>
        <v>0</v>
      </c>
      <c r="D70" s="83">
        <f t="shared" si="95"/>
        <v>9</v>
      </c>
      <c r="E70" s="83">
        <f t="shared" si="95"/>
        <v>45</v>
      </c>
      <c r="F70" s="83">
        <f t="shared" si="95"/>
        <v>21</v>
      </c>
      <c r="G70" s="83">
        <f t="shared" si="95"/>
        <v>13</v>
      </c>
      <c r="H70" s="83">
        <f t="shared" si="95"/>
        <v>2</v>
      </c>
      <c r="I70" s="84"/>
      <c r="J70" s="83">
        <f t="shared" ref="J70:O70" si="96">SUM(J71:J75)</f>
        <v>0</v>
      </c>
      <c r="K70" s="83">
        <f t="shared" si="96"/>
        <v>11</v>
      </c>
      <c r="L70" s="83">
        <f t="shared" si="96"/>
        <v>37</v>
      </c>
      <c r="M70" s="83">
        <f t="shared" si="96"/>
        <v>26</v>
      </c>
      <c r="N70" s="83">
        <f t="shared" si="96"/>
        <v>11</v>
      </c>
      <c r="O70" s="83">
        <f t="shared" si="96"/>
        <v>5</v>
      </c>
      <c r="P70" s="84"/>
      <c r="Q70" s="83">
        <f t="shared" ref="Q70:V70" si="97">SUM(Q71:Q75)</f>
        <v>0</v>
      </c>
      <c r="R70" s="83">
        <f t="shared" si="97"/>
        <v>9</v>
      </c>
      <c r="S70" s="83">
        <f t="shared" si="97"/>
        <v>35</v>
      </c>
      <c r="T70" s="83">
        <f t="shared" si="97"/>
        <v>31</v>
      </c>
      <c r="U70" s="83">
        <f t="shared" si="97"/>
        <v>11</v>
      </c>
      <c r="V70" s="83">
        <f t="shared" si="97"/>
        <v>4</v>
      </c>
      <c r="X70" s="83">
        <f t="shared" ref="X70:AC70" si="98">SUM(X71:X75)</f>
        <v>0</v>
      </c>
      <c r="Y70" s="83">
        <f t="shared" si="98"/>
        <v>29</v>
      </c>
      <c r="Z70" s="83">
        <f t="shared" si="98"/>
        <v>117</v>
      </c>
      <c r="AA70" s="83">
        <f t="shared" si="98"/>
        <v>78</v>
      </c>
      <c r="AB70" s="83">
        <f t="shared" si="98"/>
        <v>35</v>
      </c>
      <c r="AC70" s="83">
        <f t="shared" si="98"/>
        <v>11</v>
      </c>
    </row>
    <row r="71" spans="1:29">
      <c r="A71" s="60" t="str">
        <f>'Players by Team'!A26</f>
        <v>KIERSTEN BRYANT</v>
      </c>
      <c r="B71" s="90"/>
      <c r="C71" s="86">
        <f>SUM(COUNTIF('Round 1 - Hole by Hole'!B68,"&lt;"&amp;$B$2-1.9))+(COUNTIF('Round 1 - Hole by Hole'!C68,"&lt;"&amp;$C$2-1.9))+(COUNTIF('Round 1 - Hole by Hole'!D68,"&lt;"&amp;$D$2-1.9))+(COUNTIF('Round 1 - Hole by Hole'!E68,"&lt;"&amp;$E$2-1.9))+(COUNTIF('Round 1 - Hole by Hole'!F68,"&lt;"&amp;$F$2-1.9))+(COUNTIF('Round 1 - Hole by Hole'!G68,"&lt;"&amp;$G$2-1.9))+(COUNTIF('Round 1 - Hole by Hole'!H68,"&lt;"&amp;$H$2-1.9))+(COUNTIF('Round 1 - Hole by Hole'!I68,"&lt;"&amp;$I$2-1.9))+(COUNTIF('Round 1 - Hole by Hole'!J68,"&lt;"&amp;$J$2-1.9))+(COUNTIF('Round 1 - Hole by Hole'!L68,"&lt;"&amp;$L$2-1.9))+(COUNTIF('Round 1 - Hole by Hole'!M68,"&lt;"&amp;$M$2-1.9))+(COUNTIF('Round 1 - Hole by Hole'!N68,"&lt;"&amp;$N$2-1.9))+(COUNTIF('Round 1 - Hole by Hole'!O68,"&lt;"&amp;$O$2-1.9))+(COUNTIF('Round 1 - Hole by Hole'!P68,"&lt;"&amp;$P$2-1.9))+(COUNTIF('Round 1 - Hole by Hole'!Q68,"&lt;"&amp;$Q$2-1.9))+(COUNTIF('Round 1 - Hole by Hole'!R68,"&lt;"&amp;$R$2-1.9))+(COUNTIF('Round 1 - Hole by Hole'!S68,"&lt;"&amp;$S$2-1.9))+(COUNTIF('Round 1 - Hole by Hole'!T68,"&lt;"&amp;$T$2-1.9))</f>
        <v>0</v>
      </c>
      <c r="D71" s="87">
        <f>SUM(COUNTIF('Round 1 - Hole by Hole'!B68,"="&amp;$B$2-1))+(COUNTIF('Round 1 - Hole by Hole'!C68,"="&amp;$C$2-1))+(COUNTIF('Round 1 - Hole by Hole'!D68,"="&amp;$D$2-1))+(COUNTIF('Round 1 - Hole by Hole'!E68,"="&amp;$E$2-1))+(COUNTIF('Round 1 - Hole by Hole'!F68,"="&amp;$F$2-1))+(COUNTIF('Round 1 - Hole by Hole'!G68,"="&amp;$G$2-1))+(COUNTIF('Round 1 - Hole by Hole'!H68,"="&amp;$H$2-1))+(COUNTIF('Round 1 - Hole by Hole'!I68,"="&amp;$I$2-1))+(COUNTIF('Round 1 - Hole by Hole'!J68,"="&amp;$J$2-1))+(COUNTIF('Round 1 - Hole by Hole'!L68,"="&amp;$L$2-1))+(COUNTIF('Round 1 - Hole by Hole'!M68,"="&amp;$M$2-1))+(COUNTIF('Round 1 - Hole by Hole'!N68,"="&amp;$N$2-1))+(COUNTIF('Round 1 - Hole by Hole'!O68,"="&amp;$O$2-1))+(COUNTIF('Round 1 - Hole by Hole'!P68,"="&amp;$P$2-1))+(COUNTIF('Round 1 - Hole by Hole'!Q68,"="&amp;$Q$2-1))+(COUNTIF('Round 1 - Hole by Hole'!R68,"="&amp;$R$2-1))+(COUNTIF('Round 1 - Hole by Hole'!S68,"="&amp;$S$2-1))+(COUNTIF('Round 1 - Hole by Hole'!T68,"="&amp;$T$2-1))</f>
        <v>4</v>
      </c>
      <c r="E71" s="87">
        <f>SUM(COUNTIF('Round 1 - Hole by Hole'!B68,"="&amp;$B$2))+(COUNTIF('Round 1 - Hole by Hole'!C68,"="&amp;$C$2))+(COUNTIF('Round 1 - Hole by Hole'!D68,"="&amp;$D$2))+(COUNTIF('Round 1 - Hole by Hole'!E68,"="&amp;$E$2))+(COUNTIF('Round 1 - Hole by Hole'!F68,"="&amp;$F$2))+(COUNTIF('Round 1 - Hole by Hole'!G68,"="&amp;$G$2))+(COUNTIF('Round 1 - Hole by Hole'!H68,"="&amp;$H$2))+(COUNTIF('Round 1 - Hole by Hole'!I68,"="&amp;$I$2))+(COUNTIF('Round 1 - Hole by Hole'!J68,"="&amp;$J$2))+(COUNTIF('Round 1 - Hole by Hole'!L68,"="&amp;$L$2))+(COUNTIF('Round 1 - Hole by Hole'!M68,"="&amp;$M$2))+(COUNTIF('Round 1 - Hole by Hole'!N68,"="&amp;$N$2))+(COUNTIF('Round 1 - Hole by Hole'!O68,"="&amp;$O$2))+(COUNTIF('Round 1 - Hole by Hole'!P68,"="&amp;$P$2))+(COUNTIF('Round 1 - Hole by Hole'!Q68,"="&amp;$Q$2))+(COUNTIF('Round 1 - Hole by Hole'!R68,"="&amp;$R$2))+(COUNTIF('Round 1 - Hole by Hole'!S68,"="&amp;$S$2))+(COUNTIF('Round 1 - Hole by Hole'!T68,"="&amp;$T$2))</f>
        <v>9</v>
      </c>
      <c r="F71" s="87">
        <f>SUM(COUNTIF('Round 1 - Hole by Hole'!B68,"="&amp;$B$2+1))+(COUNTIF('Round 1 - Hole by Hole'!C68,"="&amp;$C$2+1))+(COUNTIF('Round 1 - Hole by Hole'!D68,"="&amp;$D$2+1))+(COUNTIF('Round 1 - Hole by Hole'!E68,"="&amp;$E$2+1))+(COUNTIF('Round 1 - Hole by Hole'!F68,"="&amp;$F$2+1))+(COUNTIF('Round 1 - Hole by Hole'!G68,"="&amp;$G$2+1))+(COUNTIF('Round 1 - Hole by Hole'!H68,"="&amp;$H$2+1))+(COUNTIF('Round 1 - Hole by Hole'!I68,"="&amp;$I$2+1))+(COUNTIF('Round 1 - Hole by Hole'!J68,"="&amp;$J$2+1))+(COUNTIF('Round 1 - Hole by Hole'!L68,"="&amp;$L$2+1))+(COUNTIF('Round 1 - Hole by Hole'!M68,"="&amp;$M$2+1))+(COUNTIF('Round 1 - Hole by Hole'!N68,"="&amp;$N$2+1))+(COUNTIF('Round 1 - Hole by Hole'!O68,"="&amp;$O$2+1))+(COUNTIF('Round 1 - Hole by Hole'!P68,"="&amp;$P$2+1))+(COUNTIF('Round 1 - Hole by Hole'!Q68,"="&amp;$Q$2+1))+(COUNTIF('Round 1 - Hole by Hole'!R68,"="&amp;$R$2+1))+(COUNTIF('Round 1 - Hole by Hole'!S68,"="&amp;$S$2+1))+(COUNTIF('Round 1 - Hole by Hole'!T68,"="&amp;$T$2+1))</f>
        <v>3</v>
      </c>
      <c r="G71" s="87">
        <f>SUM(COUNTIF('Round 1 - Hole by Hole'!B68,"="&amp;$B$2+2))+(COUNTIF('Round 1 - Hole by Hole'!C68,"="&amp;$C$2+2))+(COUNTIF('Round 1 - Hole by Hole'!D68,"="&amp;$D$2+2))+(COUNTIF('Round 1 - Hole by Hole'!E68,"="&amp;$E$2+2))+(COUNTIF('Round 1 - Hole by Hole'!F68,"="&amp;$F$2+2))+(COUNTIF('Round 1 - Hole by Hole'!G68,"="&amp;$G$2+2))+(COUNTIF('Round 1 - Hole by Hole'!H68,"="&amp;$H$2+2))+(COUNTIF('Round 1 - Hole by Hole'!I68,"="&amp;$I$2+2))+(COUNTIF('Round 1 - Hole by Hole'!J68,"="&amp;$J$2+2))+(COUNTIF('Round 1 - Hole by Hole'!L68,"="&amp;$L$2+2))+(COUNTIF('Round 1 - Hole by Hole'!M68,"="&amp;$M$2+2))+(COUNTIF('Round 1 - Hole by Hole'!N68,"="&amp;$N$2+2))+(COUNTIF('Round 1 - Hole by Hole'!O68,"="&amp;$O$2+2))+(COUNTIF('Round 1 - Hole by Hole'!P68,"="&amp;$P$2+2))+(COUNTIF('Round 1 - Hole by Hole'!Q68,"="&amp;$Q$2+2))+(COUNTIF('Round 1 - Hole by Hole'!R68,"="&amp;$R$2+2))+(COUNTIF('Round 1 - Hole by Hole'!S68,"="&amp;$S$2+2))+(COUNTIF('Round 1 - Hole by Hole'!T68,"="&amp;$T$2+2))</f>
        <v>2</v>
      </c>
      <c r="H71" s="87">
        <f>SUM(COUNTIF('Round 1 - Hole by Hole'!B68,"&gt;"&amp;$B$2+2.1))+(COUNTIF('Round 1 - Hole by Hole'!C68,"&gt;"&amp;$C$2+2.1))+(COUNTIF('Round 1 - Hole by Hole'!D68,"&gt;"&amp;$D$2+2.1))+(COUNTIF('Round 1 - Hole by Hole'!E68,"&gt;"&amp;$E$2+2.1))+(COUNTIF('Round 1 - Hole by Hole'!F68,"&gt;"&amp;$F$2+2.1))+(COUNTIF('Round 1 - Hole by Hole'!G68,"&gt;"&amp;$G$2+2.1))+(COUNTIF('Round 1 - Hole by Hole'!H68,"&gt;"&amp;$H$2+2.1))+(COUNTIF('Round 1 - Hole by Hole'!I68,"&gt;"&amp;$I$2+2.1))+(COUNTIF('Round 1 - Hole by Hole'!J68,"&gt;"&amp;$J$2+2.1))+(COUNTIF('Round 1 - Hole by Hole'!L68,"&gt;"&amp;$L$2+2.1))+(COUNTIF('Round 1 - Hole by Hole'!M68,"&gt;"&amp;$M$2+2.1))+(COUNTIF('Round 1 - Hole by Hole'!N68,"&gt;"&amp;$N$2+2.1))+(COUNTIF('Round 1 - Hole by Hole'!O68,"&gt;"&amp;$O$2+2.1))+(COUNTIF('Round 1 - Hole by Hole'!P68,"&gt;"&amp;$P$2+2.1))+(COUNTIF('Round 1 - Hole by Hole'!Q68,"&gt;"&amp;$Q$2+2.1))+(COUNTIF('Round 1 - Hole by Hole'!R68,"&gt;"&amp;$R$2+2.1))+(COUNTIF('Round 1 - Hole by Hole'!S68,"&gt;"&amp;$S$2+2.1))+(COUNTIF('Round 1 - Hole by Hole'!T68,"&gt;"&amp;$T$2+2.1))</f>
        <v>0</v>
      </c>
      <c r="J71" s="86">
        <f>SUM(COUNTIF('Round 2 - Hole by Hole'!B68,"&lt;"&amp;$B$2-1.9))+(COUNTIF('Round 2 - Hole by Hole'!C68,"&lt;"&amp;$C$2-1.9))+(COUNTIF('Round 2 - Hole by Hole'!D68,"&lt;"&amp;$D$2-1.9))+(COUNTIF('Round 2 - Hole by Hole'!E68,"&lt;"&amp;$E$2-1.9))+(COUNTIF('Round 2 - Hole by Hole'!F68,"&lt;"&amp;$F$2-1.9))+(COUNTIF('Round 2 - Hole by Hole'!G68,"&lt;"&amp;$G$2-1.9))+(COUNTIF('Round 2 - Hole by Hole'!H68,"&lt;"&amp;$H$2-1.9))+(COUNTIF('Round 2 - Hole by Hole'!I68,"&lt;"&amp;$I$2-1.9))+(COUNTIF('Round 2 - Hole by Hole'!J68,"&lt;"&amp;$J$2-1.9))+(COUNTIF('Round 2 - Hole by Hole'!L68,"&lt;"&amp;$L$2-1.9))+(COUNTIF('Round 2 - Hole by Hole'!M68,"&lt;"&amp;$M$2-1.9))+(COUNTIF('Round 2 - Hole by Hole'!N68,"&lt;"&amp;$N$2-1.9))+(COUNTIF('Round 2 - Hole by Hole'!O68,"&lt;"&amp;$O$2-1.9))+(COUNTIF('Round 2 - Hole by Hole'!P68,"&lt;"&amp;$P$2-1.9))+(COUNTIF('Round 2 - Hole by Hole'!Q68,"&lt;"&amp;$Q$2-1.9))+(COUNTIF('Round 2 - Hole by Hole'!R68,"&lt;"&amp;$R$2-1.9))+(COUNTIF('Round 2 - Hole by Hole'!S68,"&lt;"&amp;$S$2-1.9))+(COUNTIF('Round 2 - Hole by Hole'!T68,"&lt;"&amp;$T$2-1.9))</f>
        <v>0</v>
      </c>
      <c r="K71" s="87">
        <f>SUM(COUNTIF('Round 2 - Hole by Hole'!B68,"="&amp;$B$2-1))+(COUNTIF('Round 2 - Hole by Hole'!C68,"="&amp;$C$2-1))+(COUNTIF('Round 2 - Hole by Hole'!D68,"="&amp;$D$2-1))+(COUNTIF('Round 2 - Hole by Hole'!E68,"="&amp;$E$2-1))+(COUNTIF('Round 2 - Hole by Hole'!F68,"="&amp;$F$2-1))+(COUNTIF('Round 2 - Hole by Hole'!G68,"="&amp;$G$2-1))+(COUNTIF('Round 2 - Hole by Hole'!H68,"="&amp;$H$2-1))+(COUNTIF('Round 2 - Hole by Hole'!I68,"="&amp;$I$2-1))+(COUNTIF('Round 2 - Hole by Hole'!J68,"="&amp;$J$2-1))+(COUNTIF('Round 2 - Hole by Hole'!L68,"="&amp;$L$2-1))+(COUNTIF('Round 2 - Hole by Hole'!M68,"="&amp;$M$2-1))+(COUNTIF('Round 2 - Hole by Hole'!N68,"="&amp;$N$2-1))+(COUNTIF('Round 2 - Hole by Hole'!O68,"="&amp;$O$2-1))+(COUNTIF('Round 2 - Hole by Hole'!P68,"="&amp;$P$2-1))+(COUNTIF('Round 2 - Hole by Hole'!Q68,"="&amp;$Q$2-1))+(COUNTIF('Round 2 - Hole by Hole'!R68,"="&amp;$R$2-1))+(COUNTIF('Round 2 - Hole by Hole'!S68,"="&amp;$S$2-1))+(COUNTIF('Round 2 - Hole by Hole'!T68,"="&amp;$T$2-1))</f>
        <v>5</v>
      </c>
      <c r="L71" s="87">
        <f>SUM(COUNTIF('Round 2 - Hole by Hole'!B68,"="&amp;$B$2))+(COUNTIF('Round 2 - Hole by Hole'!C68,"="&amp;$C$2))+(COUNTIF('Round 2 - Hole by Hole'!D68,"="&amp;$D$2))+(COUNTIF('Round 2 - Hole by Hole'!E68,"="&amp;$E$2))+(COUNTIF('Round 2 - Hole by Hole'!F68,"="&amp;$F$2))+(COUNTIF('Round 2 - Hole by Hole'!G68,"="&amp;$G$2))+(COUNTIF('Round 2 - Hole by Hole'!H68,"="&amp;$H$2))+(COUNTIF('Round 2 - Hole by Hole'!I68,"="&amp;$I$2))+(COUNTIF('Round 2 - Hole by Hole'!J68,"="&amp;$J$2))+(COUNTIF('Round 2 - Hole by Hole'!L68,"="&amp;$L$2))+(COUNTIF('Round 2 - Hole by Hole'!M68,"="&amp;$M$2))+(COUNTIF('Round 2 - Hole by Hole'!N68,"="&amp;$N$2))+(COUNTIF('Round 2 - Hole by Hole'!O68,"="&amp;$O$2))+(COUNTIF('Round 2 - Hole by Hole'!P68,"="&amp;$P$2))+(COUNTIF('Round 2 - Hole by Hole'!Q68,"="&amp;$Q$2))+(COUNTIF('Round 2 - Hole by Hole'!R68,"="&amp;$R$2))+(COUNTIF('Round 2 - Hole by Hole'!S68,"="&amp;$S$2))+(COUNTIF('Round 2 - Hole by Hole'!T68,"="&amp;$T$2))</f>
        <v>10</v>
      </c>
      <c r="M71" s="87">
        <f>SUM(COUNTIF('Round 2 - Hole by Hole'!B68,"="&amp;$B$2+1))+(COUNTIF('Round 2 - Hole by Hole'!C68,"="&amp;$C$2+1))+(COUNTIF('Round 2 - Hole by Hole'!D68,"="&amp;$D$2+1))+(COUNTIF('Round 2 - Hole by Hole'!E68,"="&amp;$E$2+1))+(COUNTIF('Round 2 - Hole by Hole'!F68,"="&amp;$F$2+1))+(COUNTIF('Round 2 - Hole by Hole'!G68,"="&amp;$G$2+1))+(COUNTIF('Round 2 - Hole by Hole'!H68,"="&amp;$H$2+1))+(COUNTIF('Round 2 - Hole by Hole'!I68,"="&amp;$I$2+1))+(COUNTIF('Round 2 - Hole by Hole'!J68,"="&amp;$J$2+1))+(COUNTIF('Round 2 - Hole by Hole'!L68,"="&amp;$L$2+1))+(COUNTIF('Round 2 - Hole by Hole'!M68,"="&amp;$M$2+1))+(COUNTIF('Round 2 - Hole by Hole'!N68,"="&amp;$N$2+1))+(COUNTIF('Round 2 - Hole by Hole'!O68,"="&amp;$O$2+1))+(COUNTIF('Round 2 - Hole by Hole'!P68,"="&amp;$P$2+1))+(COUNTIF('Round 2 - Hole by Hole'!Q68,"="&amp;$Q$2+1))+(COUNTIF('Round 2 - Hole by Hole'!R68,"="&amp;$R$2+1))+(COUNTIF('Round 2 - Hole by Hole'!S68,"="&amp;$S$2+1))+(COUNTIF('Round 2 - Hole by Hole'!T68,"="&amp;$T$2+1))</f>
        <v>3</v>
      </c>
      <c r="N71" s="87">
        <f>SUM(COUNTIF('Round 2 - Hole by Hole'!B68,"="&amp;$B$2+2))+(COUNTIF('Round 2 - Hole by Hole'!C68,"="&amp;$C$2+2))+(COUNTIF('Round 2 - Hole by Hole'!D68,"="&amp;$D$2+2))+(COUNTIF('Round 2 - Hole by Hole'!E68,"="&amp;$E$2+2))+(COUNTIF('Round 2 - Hole by Hole'!F68,"="&amp;$F$2+2))+(COUNTIF('Round 2 - Hole by Hole'!G68,"="&amp;$G$2+2))+(COUNTIF('Round 2 - Hole by Hole'!H68,"="&amp;$H$2+2))+(COUNTIF('Round 2 - Hole by Hole'!I68,"="&amp;$I$2+2))+(COUNTIF('Round 2 - Hole by Hole'!J68,"="&amp;$J$2+2))+(COUNTIF('Round 2 - Hole by Hole'!L68,"="&amp;$L$2+2))+(COUNTIF('Round 2 - Hole by Hole'!M68,"="&amp;$M$2+2))+(COUNTIF('Round 2 - Hole by Hole'!N68,"="&amp;$N$2+2))+(COUNTIF('Round 2 - Hole by Hole'!O68,"="&amp;$O$2+2))+(COUNTIF('Round 2 - Hole by Hole'!P68,"="&amp;$P$2+2))+(COUNTIF('Round 2 - Hole by Hole'!Q68,"="&amp;$Q$2+2))+(COUNTIF('Round 2 - Hole by Hole'!R68,"="&amp;$R$2+2))+(COUNTIF('Round 2 - Hole by Hole'!S68,"="&amp;$S$2+2))+(COUNTIF('Round 2 - Hole by Hole'!T68,"="&amp;$T$2+2))</f>
        <v>0</v>
      </c>
      <c r="O71" s="87">
        <f>SUM(COUNTIF('Round 2 - Hole by Hole'!B68,"&gt;"&amp;$B$2+2.1))+(COUNTIF('Round 2 - Hole by Hole'!C68,"&gt;"&amp;$C$2+2.1))+(COUNTIF('Round 2 - Hole by Hole'!D68,"&gt;"&amp;$D$2+2.1))+(COUNTIF('Round 2 - Hole by Hole'!E68,"&gt;"&amp;$E$2+2.1))+(COUNTIF('Round 2 - Hole by Hole'!F68,"&gt;"&amp;$F$2+2.1))+(COUNTIF('Round 2 - Hole by Hole'!G68,"&gt;"&amp;$G$2+2.1))+(COUNTIF('Round 2 - Hole by Hole'!H68,"&gt;"&amp;$H$2+2.1))+(COUNTIF('Round 2 - Hole by Hole'!I68,"&gt;"&amp;$I$2+2.1))+(COUNTIF('Round 2 - Hole by Hole'!J68,"&gt;"&amp;$J$2+2.1))+(COUNTIF('Round 2 - Hole by Hole'!L68,"&gt;"&amp;$L$2+2.1))+(COUNTIF('Round 2 - Hole by Hole'!M68,"&gt;"&amp;$M$2+2.1))+(COUNTIF('Round 2 - Hole by Hole'!N68,"&gt;"&amp;$N$2+2.1))+(COUNTIF('Round 2 - Hole by Hole'!O68,"&gt;"&amp;$O$2+2.1))+(COUNTIF('Round 2 - Hole by Hole'!P68,"&gt;"&amp;$P$2+2.1))+(COUNTIF('Round 2 - Hole by Hole'!Q68,"&gt;"&amp;$Q$2+2.1))+(COUNTIF('Round 2 - Hole by Hole'!R68,"&gt;"&amp;$R$2+2.1))+(COUNTIF('Round 2 - Hole by Hole'!S68,"&gt;"&amp;$S$2+2.1))+(COUNTIF('Round 2 - Hole by Hole'!T68,"&gt;"&amp;$T$2+2.1))</f>
        <v>0</v>
      </c>
      <c r="Q71" s="86">
        <f>SUM(COUNTIF('Round 3 - Hole by Hole'!B68,"&lt;"&amp;$B$3-1.9))+(COUNTIF('Round 3 - Hole by Hole'!C68,"&lt;"&amp;$C$3-1.9))+(COUNTIF('Round 3 - Hole by Hole'!D68,"&lt;"&amp;$D$3-1.9))+(COUNTIF('Round 3 - Hole by Hole'!E68,"&lt;"&amp;$E$3-1.9))+(COUNTIF('Round 3 - Hole by Hole'!F68,"&lt;"&amp;$F$3-1.9))+(COUNTIF('Round 3 - Hole by Hole'!G68,"&lt;"&amp;$G$3-1.9))+(COUNTIF('Round 3 - Hole by Hole'!H68,"&lt;"&amp;$H$3-1.9))+(COUNTIF('Round 3 - Hole by Hole'!I68,"&lt;"&amp;$I$3-1.9))+(COUNTIF('Round 3 - Hole by Hole'!J68,"&lt;"&amp;$J$3-1.9))+(COUNTIF('Round 3 - Hole by Hole'!L68,"&lt;"&amp;$L$3-1.9))+(COUNTIF('Round 3 - Hole by Hole'!M68,"&lt;"&amp;$M$3-1.9))+(COUNTIF('Round 3 - Hole by Hole'!N68,"&lt;"&amp;$N$3-1.9))+(COUNTIF('Round 3 - Hole by Hole'!O68,"&lt;"&amp;$O$3-1.9))+(COUNTIF('Round 3 - Hole by Hole'!P68,"&lt;"&amp;$P$3-1.9))+(COUNTIF('Round 3 - Hole by Hole'!Q68,"&lt;"&amp;$Q$3-1.9))+(COUNTIF('Round 3 - Hole by Hole'!R68,"&lt;"&amp;$R$3-1.9))+(COUNTIF('Round 3 - Hole by Hole'!S68,"&lt;"&amp;$S$3-1.9))+(COUNTIF('Round 3 - Hole by Hole'!T68,"&lt;"&amp;$T$3-1.9))</f>
        <v>0</v>
      </c>
      <c r="R71" s="87">
        <f>SUM(COUNTIF('Round 3 - Hole by Hole'!B68,"="&amp;$B$3-1))+(COUNTIF('Round 3 - Hole by Hole'!C68,"="&amp;$C$3-1))+(COUNTIF('Round 3 - Hole by Hole'!D68,"="&amp;$D$3-1))+(COUNTIF('Round 3 - Hole by Hole'!E68,"="&amp;$E$3-1))+(COUNTIF('Round 3 - Hole by Hole'!F68,"="&amp;$F$3-1))+(COUNTIF('Round 3 - Hole by Hole'!G68,"="&amp;$G$3-1))+(COUNTIF('Round 3 - Hole by Hole'!H68,"="&amp;$H$3-1))+(COUNTIF('Round 3 - Hole by Hole'!I68,"="&amp;$I$3-1))+(COUNTIF('Round 3 - Hole by Hole'!J68,"="&amp;$J$3-1))+(COUNTIF('Round 3 - Hole by Hole'!L68,"="&amp;$L$3-1))+(COUNTIF('Round 3 - Hole by Hole'!M68,"="&amp;$M$3-1))+(COUNTIF('Round 3 - Hole by Hole'!N68,"="&amp;$N$3-1))+(COUNTIF('Round 3 - Hole by Hole'!O68,"="&amp;$O$3-1))+(COUNTIF('Round 3 - Hole by Hole'!P68,"="&amp;$P$3-1))+(COUNTIF('Round 3 - Hole by Hole'!Q68,"="&amp;$Q$3-1))+(COUNTIF('Round 3 - Hole by Hole'!R68,"="&amp;$R$3-1))+(COUNTIF('Round 3 - Hole by Hole'!S68,"="&amp;$S$3-1))+(COUNTIF('Round 3 - Hole by Hole'!T68,"="&amp;$T$3-1))</f>
        <v>3</v>
      </c>
      <c r="S71" s="87">
        <f>SUM(COUNTIF('Round 3 - Hole by Hole'!B68,"="&amp;$B$3))+(COUNTIF('Round 3 - Hole by Hole'!C68,"="&amp;$C$3))+(COUNTIF('Round 3 - Hole by Hole'!D68,"="&amp;$D$3))+(COUNTIF('Round 3 - Hole by Hole'!E68,"="&amp;$E$3))+(COUNTIF('Round 3 - Hole by Hole'!F68,"="&amp;$F$3))+(COUNTIF('Round 3 - Hole by Hole'!G68,"="&amp;$G$3))+(COUNTIF('Round 3 - Hole by Hole'!H68,"="&amp;$H$3))+(COUNTIF('Round 3 - Hole by Hole'!I68,"="&amp;$I$3))+(COUNTIF('Round 3 - Hole by Hole'!J68,"="&amp;$J$3))+(COUNTIF('Round 3 - Hole by Hole'!L68,"="&amp;$L$3))+(COUNTIF('Round 3 - Hole by Hole'!M68,"="&amp;$M$3))+(COUNTIF('Round 3 - Hole by Hole'!N68,"="&amp;$N$3))+(COUNTIF('Round 3 - Hole by Hole'!O68,"="&amp;$O$3))+(COUNTIF('Round 3 - Hole by Hole'!P68,"="&amp;$P$3))+(COUNTIF('Round 3 - Hole by Hole'!Q68,"="&amp;$Q$3))+(COUNTIF('Round 3 - Hole by Hole'!R68,"="&amp;$R$3))+(COUNTIF('Round 3 - Hole by Hole'!S68,"="&amp;$S$3))+(COUNTIF('Round 3 - Hole by Hole'!T68,"="&amp;$T$3))</f>
        <v>7</v>
      </c>
      <c r="T71" s="87">
        <f>SUM(COUNTIF('Round 3 - Hole by Hole'!B68,"="&amp;$B$3+1))+(COUNTIF('Round 3 - Hole by Hole'!C68,"="&amp;$C$3+1))+(COUNTIF('Round 3 - Hole by Hole'!D68,"="&amp;$D$3+1))+(COUNTIF('Round 3 - Hole by Hole'!E68,"="&amp;$E$3+1))+(COUNTIF('Round 3 - Hole by Hole'!F68,"="&amp;$F$3+1))+(COUNTIF('Round 3 - Hole by Hole'!G68,"="&amp;$G$3+1))+(COUNTIF('Round 3 - Hole by Hole'!H68,"="&amp;$H$3+1))+(COUNTIF('Round 3 - Hole by Hole'!I68,"="&amp;$I$3+1))+(COUNTIF('Round 3 - Hole by Hole'!J68,"="&amp;$J$3+1))+(COUNTIF('Round 3 - Hole by Hole'!L68,"="&amp;$L$3+1))+(COUNTIF('Round 3 - Hole by Hole'!M68,"="&amp;$M$3+1))+(COUNTIF('Round 3 - Hole by Hole'!N68,"="&amp;$N$3+1))+(COUNTIF('Round 3 - Hole by Hole'!O68,"="&amp;$O$3+1))+(COUNTIF('Round 3 - Hole by Hole'!P68,"="&amp;$P$3+1))+(COUNTIF('Round 3 - Hole by Hole'!Q68,"="&amp;$Q$3+1))+(COUNTIF('Round 3 - Hole by Hole'!R68,"="&amp;$R$3+1))+(COUNTIF('Round 3 - Hole by Hole'!S68,"="&amp;$S$3+1))+(COUNTIF('Round 3 - Hole by Hole'!T68,"="&amp;$T$3+1))</f>
        <v>6</v>
      </c>
      <c r="U71" s="87">
        <f>SUM(COUNTIF('Round 3 - Hole by Hole'!B68,"="&amp;$B$3+2))+(COUNTIF('Round 3 - Hole by Hole'!C68,"="&amp;$C$3+2))+(COUNTIF('Round 3 - Hole by Hole'!D68,"="&amp;$D$3+2))+(COUNTIF('Round 3 - Hole by Hole'!E68,"="&amp;$E$3+2))+(COUNTIF('Round 3 - Hole by Hole'!F68,"="&amp;$F$3+2))+(COUNTIF('Round 3 - Hole by Hole'!G68,"="&amp;$G$3+2))+(COUNTIF('Round 3 - Hole by Hole'!H68,"="&amp;$H$3+2))+(COUNTIF('Round 3 - Hole by Hole'!I68,"="&amp;$I$3+2))+(COUNTIF('Round 3 - Hole by Hole'!J68,"="&amp;$J$3+2))+(COUNTIF('Round 3 - Hole by Hole'!L68,"="&amp;$L$3+2))+(COUNTIF('Round 3 - Hole by Hole'!M68,"="&amp;$M$3+2))+(COUNTIF('Round 3 - Hole by Hole'!N68,"="&amp;$N$3+2))+(COUNTIF('Round 3 - Hole by Hole'!O68,"="&amp;$O$3+2))+(COUNTIF('Round 3 - Hole by Hole'!P68,"="&amp;$P$3+2))+(COUNTIF('Round 3 - Hole by Hole'!Q68,"="&amp;$Q$3+2))+(COUNTIF('Round 3 - Hole by Hole'!R68,"="&amp;$R$3+2))+(COUNTIF('Round 3 - Hole by Hole'!S68,"="&amp;$S$3+2))+(COUNTIF('Round 3 - Hole by Hole'!T68,"="&amp;$T$3+2))</f>
        <v>1</v>
      </c>
      <c r="V71" s="87">
        <f>SUM(COUNTIF('Round 3 - Hole by Hole'!B68,"&gt;"&amp;$B$3+2.1))+(COUNTIF('Round 3 - Hole by Hole'!C68,"&gt;"&amp;$C$3+2.1))+(COUNTIF('Round 3 - Hole by Hole'!D68,"&gt;"&amp;$D$3+2.1))+(COUNTIF('Round 3 - Hole by Hole'!E68,"&gt;"&amp;$E$3+2.1))+(COUNTIF('Round 3 - Hole by Hole'!F68,"&gt;"&amp;$F$3+2.1))+(COUNTIF('Round 3 - Hole by Hole'!G68,"&gt;"&amp;$G$3+2.1))+(COUNTIF('Round 3 - Hole by Hole'!H68,"&gt;"&amp;$H$3+2.1))+(COUNTIF('Round 3 - Hole by Hole'!I68,"&gt;"&amp;$I$3+2.1))+(COUNTIF('Round 3 - Hole by Hole'!J68,"&gt;"&amp;$J$3+2.1))+(COUNTIF('Round 3 - Hole by Hole'!L68,"&gt;"&amp;$L$3+2.1))+(COUNTIF('Round 3 - Hole by Hole'!M68,"&gt;"&amp;$M$3+2.1))+(COUNTIF('Round 3 - Hole by Hole'!N68,"&gt;"&amp;$N$3+2.1))+(COUNTIF('Round 3 - Hole by Hole'!O68,"&gt;"&amp;$O$3+2.1))+(COUNTIF('Round 3 - Hole by Hole'!P68,"&gt;"&amp;$P$3+2.1))+(COUNTIF('Round 3 - Hole by Hole'!Q68,"&gt;"&amp;$Q$3+2.1))+(COUNTIF('Round 3 - Hole by Hole'!R68,"&gt;"&amp;$R$3+2.1))+(COUNTIF('Round 3 - Hole by Hole'!S68,"&gt;"&amp;$S$3+2.1))+(COUNTIF('Round 3 - Hole by Hole'!T68,"&gt;"&amp;$T$3+2.1))</f>
        <v>1</v>
      </c>
      <c r="X71" s="86">
        <f>SUM(C71,J71,Q71)</f>
        <v>0</v>
      </c>
      <c r="Y71" s="86">
        <f t="shared" ref="Y71:Y75" si="99">SUM(D71,K71,R71)</f>
        <v>12</v>
      </c>
      <c r="Z71" s="86">
        <f t="shared" ref="Z71:Z75" si="100">SUM(E71,L71,S71)</f>
        <v>26</v>
      </c>
      <c r="AA71" s="86">
        <f t="shared" ref="AA71:AA75" si="101">SUM(F71,M71,T71)</f>
        <v>12</v>
      </c>
      <c r="AB71" s="86">
        <f t="shared" ref="AB71:AB75" si="102">SUM(G71,N71,U71)</f>
        <v>3</v>
      </c>
      <c r="AC71" s="86">
        <f>SUM(H71,O71,V71)</f>
        <v>1</v>
      </c>
    </row>
    <row r="72" spans="1:29">
      <c r="A72" s="60" t="str">
        <f>'Players by Team'!A27</f>
        <v>JORDYN WRAY</v>
      </c>
      <c r="B72" s="90"/>
      <c r="C72" s="110">
        <f>SUM(COUNTIF('Round 1 - Hole by Hole'!B69,"&lt;"&amp;$B$2-1.9))+(COUNTIF('Round 1 - Hole by Hole'!C69,"&lt;"&amp;$C$2-1.9))+(COUNTIF('Round 1 - Hole by Hole'!D69,"&lt;"&amp;$D$2-1.9))+(COUNTIF('Round 1 - Hole by Hole'!E69,"&lt;"&amp;$E$2-1.9))+(COUNTIF('Round 1 - Hole by Hole'!F69,"&lt;"&amp;$F$2-1.9))+(COUNTIF('Round 1 - Hole by Hole'!G69,"&lt;"&amp;$G$2-1.9))+(COUNTIF('Round 1 - Hole by Hole'!H69,"&lt;"&amp;$H$2-1.9))+(COUNTIF('Round 1 - Hole by Hole'!I69,"&lt;"&amp;$I$2-1.9))+(COUNTIF('Round 1 - Hole by Hole'!J69,"&lt;"&amp;$J$2-1.9))+(COUNTIF('Round 1 - Hole by Hole'!L69,"&lt;"&amp;$L$2-1.9))+(COUNTIF('Round 1 - Hole by Hole'!M69,"&lt;"&amp;$M$2-1.9))+(COUNTIF('Round 1 - Hole by Hole'!N69,"&lt;"&amp;$N$2-1.9))+(COUNTIF('Round 1 - Hole by Hole'!O69,"&lt;"&amp;$O$2-1.9))+(COUNTIF('Round 1 - Hole by Hole'!P69,"&lt;"&amp;$P$2-1.9))+(COUNTIF('Round 1 - Hole by Hole'!Q69,"&lt;"&amp;$Q$2-1.9))+(COUNTIF('Round 1 - Hole by Hole'!R69,"&lt;"&amp;$R$2-1.9))+(COUNTIF('Round 1 - Hole by Hole'!S69,"&lt;"&amp;$S$2-1.9))+(COUNTIF('Round 1 - Hole by Hole'!T69,"&lt;"&amp;$T$2-1.9))</f>
        <v>0</v>
      </c>
      <c r="D72" s="110">
        <f>SUM(COUNTIF('Round 1 - Hole by Hole'!B69,"="&amp;$B$2-1))+(COUNTIF('Round 1 - Hole by Hole'!C69,"="&amp;$C$2-1))+(COUNTIF('Round 1 - Hole by Hole'!D69,"="&amp;$D$2-1))+(COUNTIF('Round 1 - Hole by Hole'!E69,"="&amp;$E$2-1))+(COUNTIF('Round 1 - Hole by Hole'!F69,"="&amp;$F$2-1))+(COUNTIF('Round 1 - Hole by Hole'!G69,"="&amp;$G$2-1))+(COUNTIF('Round 1 - Hole by Hole'!H69,"="&amp;$H$2-1))+(COUNTIF('Round 1 - Hole by Hole'!I69,"="&amp;$I$2-1))+(COUNTIF('Round 1 - Hole by Hole'!J69,"="&amp;$J$2-1))+(COUNTIF('Round 1 - Hole by Hole'!L69,"="&amp;$L$2-1))+(COUNTIF('Round 1 - Hole by Hole'!M69,"="&amp;$M$2-1))+(COUNTIF('Round 1 - Hole by Hole'!N69,"="&amp;$N$2-1))+(COUNTIF('Round 1 - Hole by Hole'!O69,"="&amp;$O$2-1))+(COUNTIF('Round 1 - Hole by Hole'!P69,"="&amp;$P$2-1))+(COUNTIF('Round 1 - Hole by Hole'!Q69,"="&amp;$Q$2-1))+(COUNTIF('Round 1 - Hole by Hole'!R69,"="&amp;$R$2-1))+(COUNTIF('Round 1 - Hole by Hole'!S69,"="&amp;$S$2-1))+(COUNTIF('Round 1 - Hole by Hole'!T69,"="&amp;$T$2-1))</f>
        <v>2</v>
      </c>
      <c r="E72" s="110">
        <f>SUM(COUNTIF('Round 1 - Hole by Hole'!B69,"="&amp;$B$2))+(COUNTIF('Round 1 - Hole by Hole'!C69,"="&amp;$C$2))+(COUNTIF('Round 1 - Hole by Hole'!D69,"="&amp;$D$2))+(COUNTIF('Round 1 - Hole by Hole'!E69,"="&amp;$E$2))+(COUNTIF('Round 1 - Hole by Hole'!F69,"="&amp;$F$2))+(COUNTIF('Round 1 - Hole by Hole'!G69,"="&amp;$G$2))+(COUNTIF('Round 1 - Hole by Hole'!H69,"="&amp;$H$2))+(COUNTIF('Round 1 - Hole by Hole'!I69,"="&amp;$I$2))+(COUNTIF('Round 1 - Hole by Hole'!J69,"="&amp;$J$2))+(COUNTIF('Round 1 - Hole by Hole'!L69,"="&amp;$L$2))+(COUNTIF('Round 1 - Hole by Hole'!M69,"="&amp;$M$2))+(COUNTIF('Round 1 - Hole by Hole'!N69,"="&amp;$N$2))+(COUNTIF('Round 1 - Hole by Hole'!O69,"="&amp;$O$2))+(COUNTIF('Round 1 - Hole by Hole'!P69,"="&amp;$P$2))+(COUNTIF('Round 1 - Hole by Hole'!Q69,"="&amp;$Q$2))+(COUNTIF('Round 1 - Hole by Hole'!R69,"="&amp;$R$2))+(COUNTIF('Round 1 - Hole by Hole'!S69,"="&amp;$S$2))+(COUNTIF('Round 1 - Hole by Hole'!T69,"="&amp;$T$2))</f>
        <v>13</v>
      </c>
      <c r="F72" s="110">
        <f>SUM(COUNTIF('Round 1 - Hole by Hole'!B69,"="&amp;$B$2+1))+(COUNTIF('Round 1 - Hole by Hole'!C69,"="&amp;$C$2+1))+(COUNTIF('Round 1 - Hole by Hole'!D69,"="&amp;$D$2+1))+(COUNTIF('Round 1 - Hole by Hole'!E69,"="&amp;$E$2+1))+(COUNTIF('Round 1 - Hole by Hole'!F69,"="&amp;$F$2+1))+(COUNTIF('Round 1 - Hole by Hole'!G69,"="&amp;$G$2+1))+(COUNTIF('Round 1 - Hole by Hole'!H69,"="&amp;$H$2+1))+(COUNTIF('Round 1 - Hole by Hole'!I69,"="&amp;$I$2+1))+(COUNTIF('Round 1 - Hole by Hole'!J69,"="&amp;$J$2+1))+(COUNTIF('Round 1 - Hole by Hole'!L69,"="&amp;$L$2+1))+(COUNTIF('Round 1 - Hole by Hole'!M69,"="&amp;$M$2+1))+(COUNTIF('Round 1 - Hole by Hole'!N69,"="&amp;$N$2+1))+(COUNTIF('Round 1 - Hole by Hole'!O69,"="&amp;$O$2+1))+(COUNTIF('Round 1 - Hole by Hole'!P69,"="&amp;$P$2+1))+(COUNTIF('Round 1 - Hole by Hole'!Q69,"="&amp;$Q$2+1))+(COUNTIF('Round 1 - Hole by Hole'!R69,"="&amp;$R$2+1))+(COUNTIF('Round 1 - Hole by Hole'!S69,"="&amp;$S$2+1))+(COUNTIF('Round 1 - Hole by Hole'!T69,"="&amp;$T$2+1))</f>
        <v>2</v>
      </c>
      <c r="G72" s="110">
        <f>SUM(COUNTIF('Round 1 - Hole by Hole'!B69,"="&amp;$B$2+2))+(COUNTIF('Round 1 - Hole by Hole'!C69,"="&amp;$C$2+2))+(COUNTIF('Round 1 - Hole by Hole'!D69,"="&amp;$D$2+2))+(COUNTIF('Round 1 - Hole by Hole'!E69,"="&amp;$E$2+2))+(COUNTIF('Round 1 - Hole by Hole'!F69,"="&amp;$F$2+2))+(COUNTIF('Round 1 - Hole by Hole'!G69,"="&amp;$G$2+2))+(COUNTIF('Round 1 - Hole by Hole'!H69,"="&amp;$H$2+2))+(COUNTIF('Round 1 - Hole by Hole'!I69,"="&amp;$I$2+2))+(COUNTIF('Round 1 - Hole by Hole'!J69,"="&amp;$J$2+2))+(COUNTIF('Round 1 - Hole by Hole'!L69,"="&amp;$L$2+2))+(COUNTIF('Round 1 - Hole by Hole'!M69,"="&amp;$M$2+2))+(COUNTIF('Round 1 - Hole by Hole'!N69,"="&amp;$N$2+2))+(COUNTIF('Round 1 - Hole by Hole'!O69,"="&amp;$O$2+2))+(COUNTIF('Round 1 - Hole by Hole'!P69,"="&amp;$P$2+2))+(COUNTIF('Round 1 - Hole by Hole'!Q69,"="&amp;$Q$2+2))+(COUNTIF('Round 1 - Hole by Hole'!R69,"="&amp;$R$2+2))+(COUNTIF('Round 1 - Hole by Hole'!S69,"="&amp;$S$2+2))+(COUNTIF('Round 1 - Hole by Hole'!T69,"="&amp;$T$2+2))</f>
        <v>1</v>
      </c>
      <c r="H72" s="110">
        <f>SUM(COUNTIF('Round 1 - Hole by Hole'!B69,"&gt;"&amp;$B$2+2.1))+(COUNTIF('Round 1 - Hole by Hole'!C69,"&gt;"&amp;$C$2+2.1))+(COUNTIF('Round 1 - Hole by Hole'!D69,"&gt;"&amp;$D$2+2.1))+(COUNTIF('Round 1 - Hole by Hole'!E69,"&gt;"&amp;$E$2+2.1))+(COUNTIF('Round 1 - Hole by Hole'!F69,"&gt;"&amp;$F$2+2.1))+(COUNTIF('Round 1 - Hole by Hole'!G69,"&gt;"&amp;$G$2+2.1))+(COUNTIF('Round 1 - Hole by Hole'!H69,"&gt;"&amp;$H$2+2.1))+(COUNTIF('Round 1 - Hole by Hole'!I69,"&gt;"&amp;$I$2+2.1))+(COUNTIF('Round 1 - Hole by Hole'!J69,"&gt;"&amp;$J$2+2.1))+(COUNTIF('Round 1 - Hole by Hole'!L69,"&gt;"&amp;$L$2+2.1))+(COUNTIF('Round 1 - Hole by Hole'!M69,"&gt;"&amp;$M$2+2.1))+(COUNTIF('Round 1 - Hole by Hole'!N69,"&gt;"&amp;$N$2+2.1))+(COUNTIF('Round 1 - Hole by Hole'!O69,"&gt;"&amp;$O$2+2.1))+(COUNTIF('Round 1 - Hole by Hole'!P69,"&gt;"&amp;$P$2+2.1))+(COUNTIF('Round 1 - Hole by Hole'!Q69,"&gt;"&amp;$Q$2+2.1))+(COUNTIF('Round 1 - Hole by Hole'!R69,"&gt;"&amp;$R$2+2.1))+(COUNTIF('Round 1 - Hole by Hole'!S69,"&gt;"&amp;$S$2+2.1))+(COUNTIF('Round 1 - Hole by Hole'!T69,"&gt;"&amp;$T$2+2.1))</f>
        <v>0</v>
      </c>
      <c r="J72" s="110">
        <f>SUM(COUNTIF('Round 2 - Hole by Hole'!B69,"&lt;"&amp;$B$2-1.9))+(COUNTIF('Round 2 - Hole by Hole'!C69,"&lt;"&amp;$C$2-1.9))+(COUNTIF('Round 2 - Hole by Hole'!D69,"&lt;"&amp;$D$2-1.9))+(COUNTIF('Round 2 - Hole by Hole'!E69,"&lt;"&amp;$E$2-1.9))+(COUNTIF('Round 2 - Hole by Hole'!F69,"&lt;"&amp;$F$2-1.9))+(COUNTIF('Round 2 - Hole by Hole'!G69,"&lt;"&amp;$G$2-1.9))+(COUNTIF('Round 2 - Hole by Hole'!H69,"&lt;"&amp;$H$2-1.9))+(COUNTIF('Round 2 - Hole by Hole'!I69,"&lt;"&amp;$I$2-1.9))+(COUNTIF('Round 2 - Hole by Hole'!J69,"&lt;"&amp;$J$2-1.9))+(COUNTIF('Round 2 - Hole by Hole'!L69,"&lt;"&amp;$L$2-1.9))+(COUNTIF('Round 2 - Hole by Hole'!M69,"&lt;"&amp;$M$2-1.9))+(COUNTIF('Round 2 - Hole by Hole'!N69,"&lt;"&amp;$N$2-1.9))+(COUNTIF('Round 2 - Hole by Hole'!O69,"&lt;"&amp;$O$2-1.9))+(COUNTIF('Round 2 - Hole by Hole'!P69,"&lt;"&amp;$P$2-1.9))+(COUNTIF('Round 2 - Hole by Hole'!Q69,"&lt;"&amp;$Q$2-1.9))+(COUNTIF('Round 2 - Hole by Hole'!R69,"&lt;"&amp;$R$2-1.9))+(COUNTIF('Round 2 - Hole by Hole'!S69,"&lt;"&amp;$S$2-1.9))+(COUNTIF('Round 2 - Hole by Hole'!T69,"&lt;"&amp;$T$2-1.9))</f>
        <v>0</v>
      </c>
      <c r="K72" s="110">
        <f>SUM(COUNTIF('Round 2 - Hole by Hole'!B69,"="&amp;$B$2-1))+(COUNTIF('Round 2 - Hole by Hole'!C69,"="&amp;$C$2-1))+(COUNTIF('Round 2 - Hole by Hole'!D69,"="&amp;$D$2-1))+(COUNTIF('Round 2 - Hole by Hole'!E69,"="&amp;$E$2-1))+(COUNTIF('Round 2 - Hole by Hole'!F69,"="&amp;$F$2-1))+(COUNTIF('Round 2 - Hole by Hole'!G69,"="&amp;$G$2-1))+(COUNTIF('Round 2 - Hole by Hole'!H69,"="&amp;$H$2-1))+(COUNTIF('Round 2 - Hole by Hole'!I69,"="&amp;$I$2-1))+(COUNTIF('Round 2 - Hole by Hole'!J69,"="&amp;$J$2-1))+(COUNTIF('Round 2 - Hole by Hole'!L69,"="&amp;$L$2-1))+(COUNTIF('Round 2 - Hole by Hole'!M69,"="&amp;$M$2-1))+(COUNTIF('Round 2 - Hole by Hole'!N69,"="&amp;$N$2-1))+(COUNTIF('Round 2 - Hole by Hole'!O69,"="&amp;$O$2-1))+(COUNTIF('Round 2 - Hole by Hole'!P69,"="&amp;$P$2-1))+(COUNTIF('Round 2 - Hole by Hole'!Q69,"="&amp;$Q$2-1))+(COUNTIF('Round 2 - Hole by Hole'!R69,"="&amp;$R$2-1))+(COUNTIF('Round 2 - Hole by Hole'!S69,"="&amp;$S$2-1))+(COUNTIF('Round 2 - Hole by Hole'!T69,"="&amp;$T$2-1))</f>
        <v>3</v>
      </c>
      <c r="L72" s="110">
        <f>SUM(COUNTIF('Round 2 - Hole by Hole'!B69,"="&amp;$B$2))+(COUNTIF('Round 2 - Hole by Hole'!C69,"="&amp;$C$2))+(COUNTIF('Round 2 - Hole by Hole'!D69,"="&amp;$D$2))+(COUNTIF('Round 2 - Hole by Hole'!E69,"="&amp;$E$2))+(COUNTIF('Round 2 - Hole by Hole'!F69,"="&amp;$F$2))+(COUNTIF('Round 2 - Hole by Hole'!G69,"="&amp;$G$2))+(COUNTIF('Round 2 - Hole by Hole'!H69,"="&amp;$H$2))+(COUNTIF('Round 2 - Hole by Hole'!I69,"="&amp;$I$2))+(COUNTIF('Round 2 - Hole by Hole'!J69,"="&amp;$J$2))+(COUNTIF('Round 2 - Hole by Hole'!L69,"="&amp;$L$2))+(COUNTIF('Round 2 - Hole by Hole'!M69,"="&amp;$M$2))+(COUNTIF('Round 2 - Hole by Hole'!N69,"="&amp;$N$2))+(COUNTIF('Round 2 - Hole by Hole'!O69,"="&amp;$O$2))+(COUNTIF('Round 2 - Hole by Hole'!P69,"="&amp;$P$2))+(COUNTIF('Round 2 - Hole by Hole'!Q69,"="&amp;$Q$2))+(COUNTIF('Round 2 - Hole by Hole'!R69,"="&amp;$R$2))+(COUNTIF('Round 2 - Hole by Hole'!S69,"="&amp;$S$2))+(COUNTIF('Round 2 - Hole by Hole'!T69,"="&amp;$T$2))</f>
        <v>10</v>
      </c>
      <c r="M72" s="110">
        <f>SUM(COUNTIF('Round 2 - Hole by Hole'!B69,"="&amp;$B$2+1))+(COUNTIF('Round 2 - Hole by Hole'!C69,"="&amp;$C$2+1))+(COUNTIF('Round 2 - Hole by Hole'!D69,"="&amp;$D$2+1))+(COUNTIF('Round 2 - Hole by Hole'!E69,"="&amp;$E$2+1))+(COUNTIF('Round 2 - Hole by Hole'!F69,"="&amp;$F$2+1))+(COUNTIF('Round 2 - Hole by Hole'!G69,"="&amp;$G$2+1))+(COUNTIF('Round 2 - Hole by Hole'!H69,"="&amp;$H$2+1))+(COUNTIF('Round 2 - Hole by Hole'!I69,"="&amp;$I$2+1))+(COUNTIF('Round 2 - Hole by Hole'!J69,"="&amp;$J$2+1))+(COUNTIF('Round 2 - Hole by Hole'!L69,"="&amp;$L$2+1))+(COUNTIF('Round 2 - Hole by Hole'!M69,"="&amp;$M$2+1))+(COUNTIF('Round 2 - Hole by Hole'!N69,"="&amp;$N$2+1))+(COUNTIF('Round 2 - Hole by Hole'!O69,"="&amp;$O$2+1))+(COUNTIF('Round 2 - Hole by Hole'!P69,"="&amp;$P$2+1))+(COUNTIF('Round 2 - Hole by Hole'!Q69,"="&amp;$Q$2+1))+(COUNTIF('Round 2 - Hole by Hole'!R69,"="&amp;$R$2+1))+(COUNTIF('Round 2 - Hole by Hole'!S69,"="&amp;$S$2+1))+(COUNTIF('Round 2 - Hole by Hole'!T69,"="&amp;$T$2+1))</f>
        <v>4</v>
      </c>
      <c r="N72" s="110">
        <f>SUM(COUNTIF('Round 2 - Hole by Hole'!B69,"="&amp;$B$2+2))+(COUNTIF('Round 2 - Hole by Hole'!C69,"="&amp;$C$2+2))+(COUNTIF('Round 2 - Hole by Hole'!D69,"="&amp;$D$2+2))+(COUNTIF('Round 2 - Hole by Hole'!E69,"="&amp;$E$2+2))+(COUNTIF('Round 2 - Hole by Hole'!F69,"="&amp;$F$2+2))+(COUNTIF('Round 2 - Hole by Hole'!G69,"="&amp;$G$2+2))+(COUNTIF('Round 2 - Hole by Hole'!H69,"="&amp;$H$2+2))+(COUNTIF('Round 2 - Hole by Hole'!I69,"="&amp;$I$2+2))+(COUNTIF('Round 2 - Hole by Hole'!J69,"="&amp;$J$2+2))+(COUNTIF('Round 2 - Hole by Hole'!L69,"="&amp;$L$2+2))+(COUNTIF('Round 2 - Hole by Hole'!M69,"="&amp;$M$2+2))+(COUNTIF('Round 2 - Hole by Hole'!N69,"="&amp;$N$2+2))+(COUNTIF('Round 2 - Hole by Hole'!O69,"="&amp;$O$2+2))+(COUNTIF('Round 2 - Hole by Hole'!P69,"="&amp;$P$2+2))+(COUNTIF('Round 2 - Hole by Hole'!Q69,"="&amp;$Q$2+2))+(COUNTIF('Round 2 - Hole by Hole'!R69,"="&amp;$R$2+2))+(COUNTIF('Round 2 - Hole by Hole'!S69,"="&amp;$S$2+2))+(COUNTIF('Round 2 - Hole by Hole'!T69,"="&amp;$T$2+2))</f>
        <v>1</v>
      </c>
      <c r="O72" s="110">
        <f>SUM(COUNTIF('Round 2 - Hole by Hole'!B69,"&gt;"&amp;$B$2+2.1))+(COUNTIF('Round 2 - Hole by Hole'!C69,"&gt;"&amp;$C$2+2.1))+(COUNTIF('Round 2 - Hole by Hole'!D69,"&gt;"&amp;$D$2+2.1))+(COUNTIF('Round 2 - Hole by Hole'!E69,"&gt;"&amp;$E$2+2.1))+(COUNTIF('Round 2 - Hole by Hole'!F69,"&gt;"&amp;$F$2+2.1))+(COUNTIF('Round 2 - Hole by Hole'!G69,"&gt;"&amp;$G$2+2.1))+(COUNTIF('Round 2 - Hole by Hole'!H69,"&gt;"&amp;$H$2+2.1))+(COUNTIF('Round 2 - Hole by Hole'!I69,"&gt;"&amp;$I$2+2.1))+(COUNTIF('Round 2 - Hole by Hole'!J69,"&gt;"&amp;$J$2+2.1))+(COUNTIF('Round 2 - Hole by Hole'!L69,"&gt;"&amp;$L$2+2.1))+(COUNTIF('Round 2 - Hole by Hole'!M69,"&gt;"&amp;$M$2+2.1))+(COUNTIF('Round 2 - Hole by Hole'!N69,"&gt;"&amp;$N$2+2.1))+(COUNTIF('Round 2 - Hole by Hole'!O69,"&gt;"&amp;$O$2+2.1))+(COUNTIF('Round 2 - Hole by Hole'!P69,"&gt;"&amp;$P$2+2.1))+(COUNTIF('Round 2 - Hole by Hole'!Q69,"&gt;"&amp;$Q$2+2.1))+(COUNTIF('Round 2 - Hole by Hole'!R69,"&gt;"&amp;$R$2+2.1))+(COUNTIF('Round 2 - Hole by Hole'!S69,"&gt;"&amp;$S$2+2.1))+(COUNTIF('Round 2 - Hole by Hole'!T69,"&gt;"&amp;$T$2+2.1))</f>
        <v>0</v>
      </c>
      <c r="Q72" s="110">
        <f>SUM(COUNTIF('Round 3 - Hole by Hole'!B69,"&lt;"&amp;$B$3-1.9))+(COUNTIF('Round 3 - Hole by Hole'!C69,"&lt;"&amp;$C$3-1.9))+(COUNTIF('Round 3 - Hole by Hole'!D69,"&lt;"&amp;$D$3-1.9))+(COUNTIF('Round 3 - Hole by Hole'!E69,"&lt;"&amp;$E$3-1.9))+(COUNTIF('Round 3 - Hole by Hole'!F69,"&lt;"&amp;$F$3-1.9))+(COUNTIF('Round 3 - Hole by Hole'!G69,"&lt;"&amp;$G$3-1.9))+(COUNTIF('Round 3 - Hole by Hole'!H69,"&lt;"&amp;$H$3-1.9))+(COUNTIF('Round 3 - Hole by Hole'!I69,"&lt;"&amp;$I$3-1.9))+(COUNTIF('Round 3 - Hole by Hole'!J69,"&lt;"&amp;$J$3-1.9))+(COUNTIF('Round 3 - Hole by Hole'!L69,"&lt;"&amp;$L$3-1.9))+(COUNTIF('Round 3 - Hole by Hole'!M69,"&lt;"&amp;$M$3-1.9))+(COUNTIF('Round 3 - Hole by Hole'!N69,"&lt;"&amp;$N$3-1.9))+(COUNTIF('Round 3 - Hole by Hole'!O69,"&lt;"&amp;$O$3-1.9))+(COUNTIF('Round 3 - Hole by Hole'!P69,"&lt;"&amp;$P$3-1.9))+(COUNTIF('Round 3 - Hole by Hole'!Q69,"&lt;"&amp;$Q$3-1.9))+(COUNTIF('Round 3 - Hole by Hole'!R69,"&lt;"&amp;$R$3-1.9))+(COUNTIF('Round 3 - Hole by Hole'!S69,"&lt;"&amp;$S$3-1.9))+(COUNTIF('Round 3 - Hole by Hole'!T69,"&lt;"&amp;$T$3-1.9))</f>
        <v>0</v>
      </c>
      <c r="R72" s="110">
        <f>SUM(COUNTIF('Round 3 - Hole by Hole'!B69,"="&amp;$B$3-1))+(COUNTIF('Round 3 - Hole by Hole'!C69,"="&amp;$C$3-1))+(COUNTIF('Round 3 - Hole by Hole'!D69,"="&amp;$D$3-1))+(COUNTIF('Round 3 - Hole by Hole'!E69,"="&amp;$E$3-1))+(COUNTIF('Round 3 - Hole by Hole'!F69,"="&amp;$F$3-1))+(COUNTIF('Round 3 - Hole by Hole'!G69,"="&amp;$G$3-1))+(COUNTIF('Round 3 - Hole by Hole'!H69,"="&amp;$H$3-1))+(COUNTIF('Round 3 - Hole by Hole'!I69,"="&amp;$I$3-1))+(COUNTIF('Round 3 - Hole by Hole'!J69,"="&amp;$J$3-1))+(COUNTIF('Round 3 - Hole by Hole'!L69,"="&amp;$L$3-1))+(COUNTIF('Round 3 - Hole by Hole'!M69,"="&amp;$M$3-1))+(COUNTIF('Round 3 - Hole by Hole'!N69,"="&amp;$N$3-1))+(COUNTIF('Round 3 - Hole by Hole'!O69,"="&amp;$O$3-1))+(COUNTIF('Round 3 - Hole by Hole'!P69,"="&amp;$P$3-1))+(COUNTIF('Round 3 - Hole by Hole'!Q69,"="&amp;$Q$3-1))+(COUNTIF('Round 3 - Hole by Hole'!R69,"="&amp;$R$3-1))+(COUNTIF('Round 3 - Hole by Hole'!S69,"="&amp;$S$3-1))+(COUNTIF('Round 3 - Hole by Hole'!T69,"="&amp;$T$3-1))</f>
        <v>4</v>
      </c>
      <c r="S72" s="110">
        <f>SUM(COUNTIF('Round 3 - Hole by Hole'!B69,"="&amp;$B$3))+(COUNTIF('Round 3 - Hole by Hole'!C69,"="&amp;$C$3))+(COUNTIF('Round 3 - Hole by Hole'!D69,"="&amp;$D$3))+(COUNTIF('Round 3 - Hole by Hole'!E69,"="&amp;$E$3))+(COUNTIF('Round 3 - Hole by Hole'!F69,"="&amp;$F$3))+(COUNTIF('Round 3 - Hole by Hole'!G69,"="&amp;$G$3))+(COUNTIF('Round 3 - Hole by Hole'!H69,"="&amp;$H$3))+(COUNTIF('Round 3 - Hole by Hole'!I69,"="&amp;$I$3))+(COUNTIF('Round 3 - Hole by Hole'!J69,"="&amp;$J$3))+(COUNTIF('Round 3 - Hole by Hole'!L69,"="&amp;$L$3))+(COUNTIF('Round 3 - Hole by Hole'!M69,"="&amp;$M$3))+(COUNTIF('Round 3 - Hole by Hole'!N69,"="&amp;$N$3))+(COUNTIF('Round 3 - Hole by Hole'!O69,"="&amp;$O$3))+(COUNTIF('Round 3 - Hole by Hole'!P69,"="&amp;$P$3))+(COUNTIF('Round 3 - Hole by Hole'!Q69,"="&amp;$Q$3))+(COUNTIF('Round 3 - Hole by Hole'!R69,"="&amp;$R$3))+(COUNTIF('Round 3 - Hole by Hole'!S69,"="&amp;$S$3))+(COUNTIF('Round 3 - Hole by Hole'!T69,"="&amp;$T$3))</f>
        <v>8</v>
      </c>
      <c r="T72" s="110">
        <f>SUM(COUNTIF('Round 3 - Hole by Hole'!B69,"="&amp;$B$3+1))+(COUNTIF('Round 3 - Hole by Hole'!C69,"="&amp;$C$3+1))+(COUNTIF('Round 3 - Hole by Hole'!D69,"="&amp;$D$3+1))+(COUNTIF('Round 3 - Hole by Hole'!E69,"="&amp;$E$3+1))+(COUNTIF('Round 3 - Hole by Hole'!F69,"="&amp;$F$3+1))+(COUNTIF('Round 3 - Hole by Hole'!G69,"="&amp;$G$3+1))+(COUNTIF('Round 3 - Hole by Hole'!H69,"="&amp;$H$3+1))+(COUNTIF('Round 3 - Hole by Hole'!I69,"="&amp;$I$3+1))+(COUNTIF('Round 3 - Hole by Hole'!J69,"="&amp;$J$3+1))+(COUNTIF('Round 3 - Hole by Hole'!L69,"="&amp;$L$3+1))+(COUNTIF('Round 3 - Hole by Hole'!M69,"="&amp;$M$3+1))+(COUNTIF('Round 3 - Hole by Hole'!N69,"="&amp;$N$3+1))+(COUNTIF('Round 3 - Hole by Hole'!O69,"="&amp;$O$3+1))+(COUNTIF('Round 3 - Hole by Hole'!P69,"="&amp;$P$3+1))+(COUNTIF('Round 3 - Hole by Hole'!Q69,"="&amp;$Q$3+1))+(COUNTIF('Round 3 - Hole by Hole'!R69,"="&amp;$R$3+1))+(COUNTIF('Round 3 - Hole by Hole'!S69,"="&amp;$S$3+1))+(COUNTIF('Round 3 - Hole by Hole'!T69,"="&amp;$T$3+1))</f>
        <v>5</v>
      </c>
      <c r="U72" s="110">
        <f>SUM(COUNTIF('Round 3 - Hole by Hole'!B69,"="&amp;$B$3+2))+(COUNTIF('Round 3 - Hole by Hole'!C69,"="&amp;$C$3+2))+(COUNTIF('Round 3 - Hole by Hole'!D69,"="&amp;$D$3+2))+(COUNTIF('Round 3 - Hole by Hole'!E69,"="&amp;$E$3+2))+(COUNTIF('Round 3 - Hole by Hole'!F69,"="&amp;$F$3+2))+(COUNTIF('Round 3 - Hole by Hole'!G69,"="&amp;$G$3+2))+(COUNTIF('Round 3 - Hole by Hole'!H69,"="&amp;$H$3+2))+(COUNTIF('Round 3 - Hole by Hole'!I69,"="&amp;$I$3+2))+(COUNTIF('Round 3 - Hole by Hole'!J69,"="&amp;$J$3+2))+(COUNTIF('Round 3 - Hole by Hole'!L69,"="&amp;$L$3+2))+(COUNTIF('Round 3 - Hole by Hole'!M69,"="&amp;$M$3+2))+(COUNTIF('Round 3 - Hole by Hole'!N69,"="&amp;$N$3+2))+(COUNTIF('Round 3 - Hole by Hole'!O69,"="&amp;$O$3+2))+(COUNTIF('Round 3 - Hole by Hole'!P69,"="&amp;$P$3+2))+(COUNTIF('Round 3 - Hole by Hole'!Q69,"="&amp;$Q$3+2))+(COUNTIF('Round 3 - Hole by Hole'!R69,"="&amp;$R$3+2))+(COUNTIF('Round 3 - Hole by Hole'!S69,"="&amp;$S$3+2))+(COUNTIF('Round 3 - Hole by Hole'!T69,"="&amp;$T$3+2))</f>
        <v>1</v>
      </c>
      <c r="V72" s="110">
        <f>SUM(COUNTIF('Round 3 - Hole by Hole'!B69,"&gt;"&amp;$B$3+2.1))+(COUNTIF('Round 3 - Hole by Hole'!C69,"&gt;"&amp;$C$3+2.1))+(COUNTIF('Round 3 - Hole by Hole'!D69,"&gt;"&amp;$D$3+2.1))+(COUNTIF('Round 3 - Hole by Hole'!E69,"&gt;"&amp;$E$3+2.1))+(COUNTIF('Round 3 - Hole by Hole'!F69,"&gt;"&amp;$F$3+2.1))+(COUNTIF('Round 3 - Hole by Hole'!G69,"&gt;"&amp;$G$3+2.1))+(COUNTIF('Round 3 - Hole by Hole'!H69,"&gt;"&amp;$H$3+2.1))+(COUNTIF('Round 3 - Hole by Hole'!I69,"&gt;"&amp;$I$3+2.1))+(COUNTIF('Round 3 - Hole by Hole'!J69,"&gt;"&amp;$J$3+2.1))+(COUNTIF('Round 3 - Hole by Hole'!L69,"&gt;"&amp;$L$3+2.1))+(COUNTIF('Round 3 - Hole by Hole'!M69,"&gt;"&amp;$M$3+2.1))+(COUNTIF('Round 3 - Hole by Hole'!N69,"&gt;"&amp;$N$3+2.1))+(COUNTIF('Round 3 - Hole by Hole'!O69,"&gt;"&amp;$O$3+2.1))+(COUNTIF('Round 3 - Hole by Hole'!P69,"&gt;"&amp;$P$3+2.1))+(COUNTIF('Round 3 - Hole by Hole'!Q69,"&gt;"&amp;$Q$3+2.1))+(COUNTIF('Round 3 - Hole by Hole'!R69,"&gt;"&amp;$R$3+2.1))+(COUNTIF('Round 3 - Hole by Hole'!S69,"&gt;"&amp;$S$3+2.1))+(COUNTIF('Round 3 - Hole by Hole'!T69,"&gt;"&amp;$T$3+2.1))</f>
        <v>0</v>
      </c>
      <c r="X72" s="110">
        <f t="shared" ref="X72:X75" si="103">SUM(C72,J72,Q72)</f>
        <v>0</v>
      </c>
      <c r="Y72" s="110">
        <f t="shared" si="99"/>
        <v>9</v>
      </c>
      <c r="Z72" s="110">
        <f t="shared" si="100"/>
        <v>31</v>
      </c>
      <c r="AA72" s="110">
        <f t="shared" si="101"/>
        <v>11</v>
      </c>
      <c r="AB72" s="110">
        <f t="shared" si="102"/>
        <v>3</v>
      </c>
      <c r="AC72" s="110">
        <f t="shared" ref="AC72:AC75" si="104">SUM(H72,O72,V72)</f>
        <v>0</v>
      </c>
    </row>
    <row r="73" spans="1:29">
      <c r="A73" s="60" t="str">
        <f>'Players by Team'!A28</f>
        <v>STEVIE ALBRIGHT</v>
      </c>
      <c r="B73" s="90"/>
      <c r="C73" s="86">
        <f>SUM(COUNTIF('Round 1 - Hole by Hole'!B70,"&lt;"&amp;$B$2-1.9))+(COUNTIF('Round 1 - Hole by Hole'!C70,"&lt;"&amp;$C$2-1.9))+(COUNTIF('Round 1 - Hole by Hole'!D70,"&lt;"&amp;$D$2-1.9))+(COUNTIF('Round 1 - Hole by Hole'!E70,"&lt;"&amp;$E$2-1.9))+(COUNTIF('Round 1 - Hole by Hole'!F70,"&lt;"&amp;$F$2-1.9))+(COUNTIF('Round 1 - Hole by Hole'!G70,"&lt;"&amp;$G$2-1.9))+(COUNTIF('Round 1 - Hole by Hole'!H70,"&lt;"&amp;$H$2-1.9))+(COUNTIF('Round 1 - Hole by Hole'!I70,"&lt;"&amp;$I$2-1.9))+(COUNTIF('Round 1 - Hole by Hole'!J70,"&lt;"&amp;$J$2-1.9))+(COUNTIF('Round 1 - Hole by Hole'!L70,"&lt;"&amp;$L$2-1.9))+(COUNTIF('Round 1 - Hole by Hole'!M70,"&lt;"&amp;$M$2-1.9))+(COUNTIF('Round 1 - Hole by Hole'!N70,"&lt;"&amp;$N$2-1.9))+(COUNTIF('Round 1 - Hole by Hole'!O70,"&lt;"&amp;$O$2-1.9))+(COUNTIF('Round 1 - Hole by Hole'!P70,"&lt;"&amp;$P$2-1.9))+(COUNTIF('Round 1 - Hole by Hole'!Q70,"&lt;"&amp;$Q$2-1.9))+(COUNTIF('Round 1 - Hole by Hole'!R70,"&lt;"&amp;$R$2-1.9))+(COUNTIF('Round 1 - Hole by Hole'!S70,"&lt;"&amp;$S$2-1.9))+(COUNTIF('Round 1 - Hole by Hole'!T70,"&lt;"&amp;$T$2-1.9))</f>
        <v>0</v>
      </c>
      <c r="D73" s="87">
        <f>SUM(COUNTIF('Round 1 - Hole by Hole'!B70,"="&amp;$B$2-1))+(COUNTIF('Round 1 - Hole by Hole'!C70,"="&amp;$C$2-1))+(COUNTIF('Round 1 - Hole by Hole'!D70,"="&amp;$D$2-1))+(COUNTIF('Round 1 - Hole by Hole'!E70,"="&amp;$E$2-1))+(COUNTIF('Round 1 - Hole by Hole'!F70,"="&amp;$F$2-1))+(COUNTIF('Round 1 - Hole by Hole'!G70,"="&amp;$G$2-1))+(COUNTIF('Round 1 - Hole by Hole'!H70,"="&amp;$H$2-1))+(COUNTIF('Round 1 - Hole by Hole'!I70,"="&amp;$I$2-1))+(COUNTIF('Round 1 - Hole by Hole'!J70,"="&amp;$J$2-1))+(COUNTIF('Round 1 - Hole by Hole'!L70,"="&amp;$L$2-1))+(COUNTIF('Round 1 - Hole by Hole'!M70,"="&amp;$M$2-1))+(COUNTIF('Round 1 - Hole by Hole'!N70,"="&amp;$N$2-1))+(COUNTIF('Round 1 - Hole by Hole'!O70,"="&amp;$O$2-1))+(COUNTIF('Round 1 - Hole by Hole'!P70,"="&amp;$P$2-1))+(COUNTIF('Round 1 - Hole by Hole'!Q70,"="&amp;$Q$2-1))+(COUNTIF('Round 1 - Hole by Hole'!R70,"="&amp;$R$2-1))+(COUNTIF('Round 1 - Hole by Hole'!S70,"="&amp;$S$2-1))+(COUNTIF('Round 1 - Hole by Hole'!T70,"="&amp;$T$2-1))</f>
        <v>2</v>
      </c>
      <c r="E73" s="87">
        <f>SUM(COUNTIF('Round 1 - Hole by Hole'!B70,"="&amp;$B$2))+(COUNTIF('Round 1 - Hole by Hole'!C70,"="&amp;$C$2))+(COUNTIF('Round 1 - Hole by Hole'!D70,"="&amp;$D$2))+(COUNTIF('Round 1 - Hole by Hole'!E70,"="&amp;$E$2))+(COUNTIF('Round 1 - Hole by Hole'!F70,"="&amp;$F$2))+(COUNTIF('Round 1 - Hole by Hole'!G70,"="&amp;$G$2))+(COUNTIF('Round 1 - Hole by Hole'!H70,"="&amp;$H$2))+(COUNTIF('Round 1 - Hole by Hole'!I70,"="&amp;$I$2))+(COUNTIF('Round 1 - Hole by Hole'!J70,"="&amp;$J$2))+(COUNTIF('Round 1 - Hole by Hole'!L70,"="&amp;$L$2))+(COUNTIF('Round 1 - Hole by Hole'!M70,"="&amp;$M$2))+(COUNTIF('Round 1 - Hole by Hole'!N70,"="&amp;$N$2))+(COUNTIF('Round 1 - Hole by Hole'!O70,"="&amp;$O$2))+(COUNTIF('Round 1 - Hole by Hole'!P70,"="&amp;$P$2))+(COUNTIF('Round 1 - Hole by Hole'!Q70,"="&amp;$Q$2))+(COUNTIF('Round 1 - Hole by Hole'!R70,"="&amp;$R$2))+(COUNTIF('Round 1 - Hole by Hole'!S70,"="&amp;$S$2))+(COUNTIF('Round 1 - Hole by Hole'!T70,"="&amp;$T$2))</f>
        <v>10</v>
      </c>
      <c r="F73" s="87">
        <f>SUM(COUNTIF('Round 1 - Hole by Hole'!B70,"="&amp;$B$2+1))+(COUNTIF('Round 1 - Hole by Hole'!C70,"="&amp;$C$2+1))+(COUNTIF('Round 1 - Hole by Hole'!D70,"="&amp;$D$2+1))+(COUNTIF('Round 1 - Hole by Hole'!E70,"="&amp;$E$2+1))+(COUNTIF('Round 1 - Hole by Hole'!F70,"="&amp;$F$2+1))+(COUNTIF('Round 1 - Hole by Hole'!G70,"="&amp;$G$2+1))+(COUNTIF('Round 1 - Hole by Hole'!H70,"="&amp;$H$2+1))+(COUNTIF('Round 1 - Hole by Hole'!I70,"="&amp;$I$2+1))+(COUNTIF('Round 1 - Hole by Hole'!J70,"="&amp;$J$2+1))+(COUNTIF('Round 1 - Hole by Hole'!L70,"="&amp;$L$2+1))+(COUNTIF('Round 1 - Hole by Hole'!M70,"="&amp;$M$2+1))+(COUNTIF('Round 1 - Hole by Hole'!N70,"="&amp;$N$2+1))+(COUNTIF('Round 1 - Hole by Hole'!O70,"="&amp;$O$2+1))+(COUNTIF('Round 1 - Hole by Hole'!P70,"="&amp;$P$2+1))+(COUNTIF('Round 1 - Hole by Hole'!Q70,"="&amp;$Q$2+1))+(COUNTIF('Round 1 - Hole by Hole'!R70,"="&amp;$R$2+1))+(COUNTIF('Round 1 - Hole by Hole'!S70,"="&amp;$S$2+1))+(COUNTIF('Round 1 - Hole by Hole'!T70,"="&amp;$T$2+1))</f>
        <v>6</v>
      </c>
      <c r="G73" s="87">
        <f>SUM(COUNTIF('Round 1 - Hole by Hole'!B70,"="&amp;$B$2+2))+(COUNTIF('Round 1 - Hole by Hole'!C70,"="&amp;$C$2+2))+(COUNTIF('Round 1 - Hole by Hole'!D70,"="&amp;$D$2+2))+(COUNTIF('Round 1 - Hole by Hole'!E70,"="&amp;$E$2+2))+(COUNTIF('Round 1 - Hole by Hole'!F70,"="&amp;$F$2+2))+(COUNTIF('Round 1 - Hole by Hole'!G70,"="&amp;$G$2+2))+(COUNTIF('Round 1 - Hole by Hole'!H70,"="&amp;$H$2+2))+(COUNTIF('Round 1 - Hole by Hole'!I70,"="&amp;$I$2+2))+(COUNTIF('Round 1 - Hole by Hole'!J70,"="&amp;$J$2+2))+(COUNTIF('Round 1 - Hole by Hole'!L70,"="&amp;$L$2+2))+(COUNTIF('Round 1 - Hole by Hole'!M70,"="&amp;$M$2+2))+(COUNTIF('Round 1 - Hole by Hole'!N70,"="&amp;$N$2+2))+(COUNTIF('Round 1 - Hole by Hole'!O70,"="&amp;$O$2+2))+(COUNTIF('Round 1 - Hole by Hole'!P70,"="&amp;$P$2+2))+(COUNTIF('Round 1 - Hole by Hole'!Q70,"="&amp;$Q$2+2))+(COUNTIF('Round 1 - Hole by Hole'!R70,"="&amp;$R$2+2))+(COUNTIF('Round 1 - Hole by Hole'!S70,"="&amp;$S$2+2))+(COUNTIF('Round 1 - Hole by Hole'!T70,"="&amp;$T$2+2))</f>
        <v>0</v>
      </c>
      <c r="H73" s="87">
        <f>SUM(COUNTIF('Round 1 - Hole by Hole'!B70,"&gt;"&amp;$B$2+2.1))+(COUNTIF('Round 1 - Hole by Hole'!C70,"&gt;"&amp;$C$2+2.1))+(COUNTIF('Round 1 - Hole by Hole'!D70,"&gt;"&amp;$D$2+2.1))+(COUNTIF('Round 1 - Hole by Hole'!E70,"&gt;"&amp;$E$2+2.1))+(COUNTIF('Round 1 - Hole by Hole'!F70,"&gt;"&amp;$F$2+2.1))+(COUNTIF('Round 1 - Hole by Hole'!G70,"&gt;"&amp;$G$2+2.1))+(COUNTIF('Round 1 - Hole by Hole'!H70,"&gt;"&amp;$H$2+2.1))+(COUNTIF('Round 1 - Hole by Hole'!I70,"&gt;"&amp;$I$2+2.1))+(COUNTIF('Round 1 - Hole by Hole'!J70,"&gt;"&amp;$J$2+2.1))+(COUNTIF('Round 1 - Hole by Hole'!L70,"&gt;"&amp;$L$2+2.1))+(COUNTIF('Round 1 - Hole by Hole'!M70,"&gt;"&amp;$M$2+2.1))+(COUNTIF('Round 1 - Hole by Hole'!N70,"&gt;"&amp;$N$2+2.1))+(COUNTIF('Round 1 - Hole by Hole'!O70,"&gt;"&amp;$O$2+2.1))+(COUNTIF('Round 1 - Hole by Hole'!P70,"&gt;"&amp;$P$2+2.1))+(COUNTIF('Round 1 - Hole by Hole'!Q70,"&gt;"&amp;$Q$2+2.1))+(COUNTIF('Round 1 - Hole by Hole'!R70,"&gt;"&amp;$R$2+2.1))+(COUNTIF('Round 1 - Hole by Hole'!S70,"&gt;"&amp;$S$2+2.1))+(COUNTIF('Round 1 - Hole by Hole'!T70,"&gt;"&amp;$T$2+2.1))</f>
        <v>0</v>
      </c>
      <c r="J73" s="86">
        <f>SUM(COUNTIF('Round 2 - Hole by Hole'!B70,"&lt;"&amp;$B$2-1.9))+(COUNTIF('Round 2 - Hole by Hole'!C70,"&lt;"&amp;$C$2-1.9))+(COUNTIF('Round 2 - Hole by Hole'!D70,"&lt;"&amp;$D$2-1.9))+(COUNTIF('Round 2 - Hole by Hole'!E70,"&lt;"&amp;$E$2-1.9))+(COUNTIF('Round 2 - Hole by Hole'!F70,"&lt;"&amp;$F$2-1.9))+(COUNTIF('Round 2 - Hole by Hole'!G70,"&lt;"&amp;$G$2-1.9))+(COUNTIF('Round 2 - Hole by Hole'!H70,"&lt;"&amp;$H$2-1.9))+(COUNTIF('Round 2 - Hole by Hole'!I70,"&lt;"&amp;$I$2-1.9))+(COUNTIF('Round 2 - Hole by Hole'!J70,"&lt;"&amp;$J$2-1.9))+(COUNTIF('Round 2 - Hole by Hole'!L70,"&lt;"&amp;$L$2-1.9))+(COUNTIF('Round 2 - Hole by Hole'!M70,"&lt;"&amp;$M$2-1.9))+(COUNTIF('Round 2 - Hole by Hole'!N70,"&lt;"&amp;$N$2-1.9))+(COUNTIF('Round 2 - Hole by Hole'!O70,"&lt;"&amp;$O$2-1.9))+(COUNTIF('Round 2 - Hole by Hole'!P70,"&lt;"&amp;$P$2-1.9))+(COUNTIF('Round 2 - Hole by Hole'!Q70,"&lt;"&amp;$Q$2-1.9))+(COUNTIF('Round 2 - Hole by Hole'!R70,"&lt;"&amp;$R$2-1.9))+(COUNTIF('Round 2 - Hole by Hole'!S70,"&lt;"&amp;$S$2-1.9))+(COUNTIF('Round 2 - Hole by Hole'!T70,"&lt;"&amp;$T$2-1.9))</f>
        <v>0</v>
      </c>
      <c r="K73" s="87">
        <f>SUM(COUNTIF('Round 2 - Hole by Hole'!B70,"="&amp;$B$2-1))+(COUNTIF('Round 2 - Hole by Hole'!C70,"="&amp;$C$2-1))+(COUNTIF('Round 2 - Hole by Hole'!D70,"="&amp;$D$2-1))+(COUNTIF('Round 2 - Hole by Hole'!E70,"="&amp;$E$2-1))+(COUNTIF('Round 2 - Hole by Hole'!F70,"="&amp;$F$2-1))+(COUNTIF('Round 2 - Hole by Hole'!G70,"="&amp;$G$2-1))+(COUNTIF('Round 2 - Hole by Hole'!H70,"="&amp;$H$2-1))+(COUNTIF('Round 2 - Hole by Hole'!I70,"="&amp;$I$2-1))+(COUNTIF('Round 2 - Hole by Hole'!J70,"="&amp;$J$2-1))+(COUNTIF('Round 2 - Hole by Hole'!L70,"="&amp;$L$2-1))+(COUNTIF('Round 2 - Hole by Hole'!M70,"="&amp;$M$2-1))+(COUNTIF('Round 2 - Hole by Hole'!N70,"="&amp;$N$2-1))+(COUNTIF('Round 2 - Hole by Hole'!O70,"="&amp;$O$2-1))+(COUNTIF('Round 2 - Hole by Hole'!P70,"="&amp;$P$2-1))+(COUNTIF('Round 2 - Hole by Hole'!Q70,"="&amp;$Q$2-1))+(COUNTIF('Round 2 - Hole by Hole'!R70,"="&amp;$R$2-1))+(COUNTIF('Round 2 - Hole by Hole'!S70,"="&amp;$S$2-1))+(COUNTIF('Round 2 - Hole by Hole'!T70,"="&amp;$T$2-1))</f>
        <v>3</v>
      </c>
      <c r="L73" s="87">
        <f>SUM(COUNTIF('Round 2 - Hole by Hole'!B70,"="&amp;$B$2))+(COUNTIF('Round 2 - Hole by Hole'!C70,"="&amp;$C$2))+(COUNTIF('Round 2 - Hole by Hole'!D70,"="&amp;$D$2))+(COUNTIF('Round 2 - Hole by Hole'!E70,"="&amp;$E$2))+(COUNTIF('Round 2 - Hole by Hole'!F70,"="&amp;$F$2))+(COUNTIF('Round 2 - Hole by Hole'!G70,"="&amp;$G$2))+(COUNTIF('Round 2 - Hole by Hole'!H70,"="&amp;$H$2))+(COUNTIF('Round 2 - Hole by Hole'!I70,"="&amp;$I$2))+(COUNTIF('Round 2 - Hole by Hole'!J70,"="&amp;$J$2))+(COUNTIF('Round 2 - Hole by Hole'!L70,"="&amp;$L$2))+(COUNTIF('Round 2 - Hole by Hole'!M70,"="&amp;$M$2))+(COUNTIF('Round 2 - Hole by Hole'!N70,"="&amp;$N$2))+(COUNTIF('Round 2 - Hole by Hole'!O70,"="&amp;$O$2))+(COUNTIF('Round 2 - Hole by Hole'!P70,"="&amp;$P$2))+(COUNTIF('Round 2 - Hole by Hole'!Q70,"="&amp;$Q$2))+(COUNTIF('Round 2 - Hole by Hole'!R70,"="&amp;$R$2))+(COUNTIF('Round 2 - Hole by Hole'!S70,"="&amp;$S$2))+(COUNTIF('Round 2 - Hole by Hole'!T70,"="&amp;$T$2))</f>
        <v>10</v>
      </c>
      <c r="M73" s="87">
        <f>SUM(COUNTIF('Round 2 - Hole by Hole'!B70,"="&amp;$B$2+1))+(COUNTIF('Round 2 - Hole by Hole'!C70,"="&amp;$C$2+1))+(COUNTIF('Round 2 - Hole by Hole'!D70,"="&amp;$D$2+1))+(COUNTIF('Round 2 - Hole by Hole'!E70,"="&amp;$E$2+1))+(COUNTIF('Round 2 - Hole by Hole'!F70,"="&amp;$F$2+1))+(COUNTIF('Round 2 - Hole by Hole'!G70,"="&amp;$G$2+1))+(COUNTIF('Round 2 - Hole by Hole'!H70,"="&amp;$H$2+1))+(COUNTIF('Round 2 - Hole by Hole'!I70,"="&amp;$I$2+1))+(COUNTIF('Round 2 - Hole by Hole'!J70,"="&amp;$J$2+1))+(COUNTIF('Round 2 - Hole by Hole'!L70,"="&amp;$L$2+1))+(COUNTIF('Round 2 - Hole by Hole'!M70,"="&amp;$M$2+1))+(COUNTIF('Round 2 - Hole by Hole'!N70,"="&amp;$N$2+1))+(COUNTIF('Round 2 - Hole by Hole'!O70,"="&amp;$O$2+1))+(COUNTIF('Round 2 - Hole by Hole'!P70,"="&amp;$P$2+1))+(COUNTIF('Round 2 - Hole by Hole'!Q70,"="&amp;$Q$2+1))+(COUNTIF('Round 2 - Hole by Hole'!R70,"="&amp;$R$2+1))+(COUNTIF('Round 2 - Hole by Hole'!S70,"="&amp;$S$2+1))+(COUNTIF('Round 2 - Hole by Hole'!T70,"="&amp;$T$2+1))</f>
        <v>5</v>
      </c>
      <c r="N73" s="87">
        <f>SUM(COUNTIF('Round 2 - Hole by Hole'!B70,"="&amp;$B$2+2))+(COUNTIF('Round 2 - Hole by Hole'!C70,"="&amp;$C$2+2))+(COUNTIF('Round 2 - Hole by Hole'!D70,"="&amp;$D$2+2))+(COUNTIF('Round 2 - Hole by Hole'!E70,"="&amp;$E$2+2))+(COUNTIF('Round 2 - Hole by Hole'!F70,"="&amp;$F$2+2))+(COUNTIF('Round 2 - Hole by Hole'!G70,"="&amp;$G$2+2))+(COUNTIF('Round 2 - Hole by Hole'!H70,"="&amp;$H$2+2))+(COUNTIF('Round 2 - Hole by Hole'!I70,"="&amp;$I$2+2))+(COUNTIF('Round 2 - Hole by Hole'!J70,"="&amp;$J$2+2))+(COUNTIF('Round 2 - Hole by Hole'!L70,"="&amp;$L$2+2))+(COUNTIF('Round 2 - Hole by Hole'!M70,"="&amp;$M$2+2))+(COUNTIF('Round 2 - Hole by Hole'!N70,"="&amp;$N$2+2))+(COUNTIF('Round 2 - Hole by Hole'!O70,"="&amp;$O$2+2))+(COUNTIF('Round 2 - Hole by Hole'!P70,"="&amp;$P$2+2))+(COUNTIF('Round 2 - Hole by Hole'!Q70,"="&amp;$Q$2+2))+(COUNTIF('Round 2 - Hole by Hole'!R70,"="&amp;$R$2+2))+(COUNTIF('Round 2 - Hole by Hole'!S70,"="&amp;$S$2+2))+(COUNTIF('Round 2 - Hole by Hole'!T70,"="&amp;$T$2+2))</f>
        <v>0</v>
      </c>
      <c r="O73" s="87">
        <f>SUM(COUNTIF('Round 2 - Hole by Hole'!B70,"&gt;"&amp;$B$2+2.1))+(COUNTIF('Round 2 - Hole by Hole'!C70,"&gt;"&amp;$C$2+2.1))+(COUNTIF('Round 2 - Hole by Hole'!D70,"&gt;"&amp;$D$2+2.1))+(COUNTIF('Round 2 - Hole by Hole'!E70,"&gt;"&amp;$E$2+2.1))+(COUNTIF('Round 2 - Hole by Hole'!F70,"&gt;"&amp;$F$2+2.1))+(COUNTIF('Round 2 - Hole by Hole'!G70,"&gt;"&amp;$G$2+2.1))+(COUNTIF('Round 2 - Hole by Hole'!H70,"&gt;"&amp;$H$2+2.1))+(COUNTIF('Round 2 - Hole by Hole'!I70,"&gt;"&amp;$I$2+2.1))+(COUNTIF('Round 2 - Hole by Hole'!J70,"&gt;"&amp;$J$2+2.1))+(COUNTIF('Round 2 - Hole by Hole'!L70,"&gt;"&amp;$L$2+2.1))+(COUNTIF('Round 2 - Hole by Hole'!M70,"&gt;"&amp;$M$2+2.1))+(COUNTIF('Round 2 - Hole by Hole'!N70,"&gt;"&amp;$N$2+2.1))+(COUNTIF('Round 2 - Hole by Hole'!O70,"&gt;"&amp;$O$2+2.1))+(COUNTIF('Round 2 - Hole by Hole'!P70,"&gt;"&amp;$P$2+2.1))+(COUNTIF('Round 2 - Hole by Hole'!Q70,"&gt;"&amp;$Q$2+2.1))+(COUNTIF('Round 2 - Hole by Hole'!R70,"&gt;"&amp;$R$2+2.1))+(COUNTIF('Round 2 - Hole by Hole'!S70,"&gt;"&amp;$S$2+2.1))+(COUNTIF('Round 2 - Hole by Hole'!T70,"&gt;"&amp;$T$2+2.1))</f>
        <v>0</v>
      </c>
      <c r="Q73" s="86">
        <f>SUM(COUNTIF('Round 3 - Hole by Hole'!B70,"&lt;"&amp;$B$3-1.9))+(COUNTIF('Round 3 - Hole by Hole'!C70,"&lt;"&amp;$C$3-1.9))+(COUNTIF('Round 3 - Hole by Hole'!D70,"&lt;"&amp;$D$3-1.9))+(COUNTIF('Round 3 - Hole by Hole'!E70,"&lt;"&amp;$E$3-1.9))+(COUNTIF('Round 3 - Hole by Hole'!F70,"&lt;"&amp;$F$3-1.9))+(COUNTIF('Round 3 - Hole by Hole'!G70,"&lt;"&amp;$G$3-1.9))+(COUNTIF('Round 3 - Hole by Hole'!H70,"&lt;"&amp;$H$3-1.9))+(COUNTIF('Round 3 - Hole by Hole'!I70,"&lt;"&amp;$I$3-1.9))+(COUNTIF('Round 3 - Hole by Hole'!J70,"&lt;"&amp;$J$3-1.9))+(COUNTIF('Round 3 - Hole by Hole'!L70,"&lt;"&amp;$L$3-1.9))+(COUNTIF('Round 3 - Hole by Hole'!M70,"&lt;"&amp;$M$3-1.9))+(COUNTIF('Round 3 - Hole by Hole'!N70,"&lt;"&amp;$N$3-1.9))+(COUNTIF('Round 3 - Hole by Hole'!O70,"&lt;"&amp;$O$3-1.9))+(COUNTIF('Round 3 - Hole by Hole'!P70,"&lt;"&amp;$P$3-1.9))+(COUNTIF('Round 3 - Hole by Hole'!Q70,"&lt;"&amp;$Q$3-1.9))+(COUNTIF('Round 3 - Hole by Hole'!R70,"&lt;"&amp;$R$3-1.9))+(COUNTIF('Round 3 - Hole by Hole'!S70,"&lt;"&amp;$S$3-1.9))+(COUNTIF('Round 3 - Hole by Hole'!T70,"&lt;"&amp;$T$3-1.9))</f>
        <v>0</v>
      </c>
      <c r="R73" s="87">
        <f>SUM(COUNTIF('Round 3 - Hole by Hole'!B70,"="&amp;$B$3-1))+(COUNTIF('Round 3 - Hole by Hole'!C70,"="&amp;$C$3-1))+(COUNTIF('Round 3 - Hole by Hole'!D70,"="&amp;$D$3-1))+(COUNTIF('Round 3 - Hole by Hole'!E70,"="&amp;$E$3-1))+(COUNTIF('Round 3 - Hole by Hole'!F70,"="&amp;$F$3-1))+(COUNTIF('Round 3 - Hole by Hole'!G70,"="&amp;$G$3-1))+(COUNTIF('Round 3 - Hole by Hole'!H70,"="&amp;$H$3-1))+(COUNTIF('Round 3 - Hole by Hole'!I70,"="&amp;$I$3-1))+(COUNTIF('Round 3 - Hole by Hole'!J70,"="&amp;$J$3-1))+(COUNTIF('Round 3 - Hole by Hole'!L70,"="&amp;$L$3-1))+(COUNTIF('Round 3 - Hole by Hole'!M70,"="&amp;$M$3-1))+(COUNTIF('Round 3 - Hole by Hole'!N70,"="&amp;$N$3-1))+(COUNTIF('Round 3 - Hole by Hole'!O70,"="&amp;$O$3-1))+(COUNTIF('Round 3 - Hole by Hole'!P70,"="&amp;$P$3-1))+(COUNTIF('Round 3 - Hole by Hole'!Q70,"="&amp;$Q$3-1))+(COUNTIF('Round 3 - Hole by Hole'!R70,"="&amp;$R$3-1))+(COUNTIF('Round 3 - Hole by Hole'!S70,"="&amp;$S$3-1))+(COUNTIF('Round 3 - Hole by Hole'!T70,"="&amp;$T$3-1))</f>
        <v>1</v>
      </c>
      <c r="S73" s="87">
        <f>SUM(COUNTIF('Round 3 - Hole by Hole'!B70,"="&amp;$B$3))+(COUNTIF('Round 3 - Hole by Hole'!C70,"="&amp;$C$3))+(COUNTIF('Round 3 - Hole by Hole'!D70,"="&amp;$D$3))+(COUNTIF('Round 3 - Hole by Hole'!E70,"="&amp;$E$3))+(COUNTIF('Round 3 - Hole by Hole'!F70,"="&amp;$F$3))+(COUNTIF('Round 3 - Hole by Hole'!G70,"="&amp;$G$3))+(COUNTIF('Round 3 - Hole by Hole'!H70,"="&amp;$H$3))+(COUNTIF('Round 3 - Hole by Hole'!I70,"="&amp;$I$3))+(COUNTIF('Round 3 - Hole by Hole'!J70,"="&amp;$J$3))+(COUNTIF('Round 3 - Hole by Hole'!L70,"="&amp;$L$3))+(COUNTIF('Round 3 - Hole by Hole'!M70,"="&amp;$M$3))+(COUNTIF('Round 3 - Hole by Hole'!N70,"="&amp;$N$3))+(COUNTIF('Round 3 - Hole by Hole'!O70,"="&amp;$O$3))+(COUNTIF('Round 3 - Hole by Hole'!P70,"="&amp;$P$3))+(COUNTIF('Round 3 - Hole by Hole'!Q70,"="&amp;$Q$3))+(COUNTIF('Round 3 - Hole by Hole'!R70,"="&amp;$R$3))+(COUNTIF('Round 3 - Hole by Hole'!S70,"="&amp;$S$3))+(COUNTIF('Round 3 - Hole by Hole'!T70,"="&amp;$T$3))</f>
        <v>10</v>
      </c>
      <c r="T73" s="87">
        <f>SUM(COUNTIF('Round 3 - Hole by Hole'!B70,"="&amp;$B$3+1))+(COUNTIF('Round 3 - Hole by Hole'!C70,"="&amp;$C$3+1))+(COUNTIF('Round 3 - Hole by Hole'!D70,"="&amp;$D$3+1))+(COUNTIF('Round 3 - Hole by Hole'!E70,"="&amp;$E$3+1))+(COUNTIF('Round 3 - Hole by Hole'!F70,"="&amp;$F$3+1))+(COUNTIF('Round 3 - Hole by Hole'!G70,"="&amp;$G$3+1))+(COUNTIF('Round 3 - Hole by Hole'!H70,"="&amp;$H$3+1))+(COUNTIF('Round 3 - Hole by Hole'!I70,"="&amp;$I$3+1))+(COUNTIF('Round 3 - Hole by Hole'!J70,"="&amp;$J$3+1))+(COUNTIF('Round 3 - Hole by Hole'!L70,"="&amp;$L$3+1))+(COUNTIF('Round 3 - Hole by Hole'!M70,"="&amp;$M$3+1))+(COUNTIF('Round 3 - Hole by Hole'!N70,"="&amp;$N$3+1))+(COUNTIF('Round 3 - Hole by Hole'!O70,"="&amp;$O$3+1))+(COUNTIF('Round 3 - Hole by Hole'!P70,"="&amp;$P$3+1))+(COUNTIF('Round 3 - Hole by Hole'!Q70,"="&amp;$Q$3+1))+(COUNTIF('Round 3 - Hole by Hole'!R70,"="&amp;$R$3+1))+(COUNTIF('Round 3 - Hole by Hole'!S70,"="&amp;$S$3+1))+(COUNTIF('Round 3 - Hole by Hole'!T70,"="&amp;$T$3+1))</f>
        <v>6</v>
      </c>
      <c r="U73" s="87">
        <f>SUM(COUNTIF('Round 3 - Hole by Hole'!B70,"="&amp;$B$3+2))+(COUNTIF('Round 3 - Hole by Hole'!C70,"="&amp;$C$3+2))+(COUNTIF('Round 3 - Hole by Hole'!D70,"="&amp;$D$3+2))+(COUNTIF('Round 3 - Hole by Hole'!E70,"="&amp;$E$3+2))+(COUNTIF('Round 3 - Hole by Hole'!F70,"="&amp;$F$3+2))+(COUNTIF('Round 3 - Hole by Hole'!G70,"="&amp;$G$3+2))+(COUNTIF('Round 3 - Hole by Hole'!H70,"="&amp;$H$3+2))+(COUNTIF('Round 3 - Hole by Hole'!I70,"="&amp;$I$3+2))+(COUNTIF('Round 3 - Hole by Hole'!J70,"="&amp;$J$3+2))+(COUNTIF('Round 3 - Hole by Hole'!L70,"="&amp;$L$3+2))+(COUNTIF('Round 3 - Hole by Hole'!M70,"="&amp;$M$3+2))+(COUNTIF('Round 3 - Hole by Hole'!N70,"="&amp;$N$3+2))+(COUNTIF('Round 3 - Hole by Hole'!O70,"="&amp;$O$3+2))+(COUNTIF('Round 3 - Hole by Hole'!P70,"="&amp;$P$3+2))+(COUNTIF('Round 3 - Hole by Hole'!Q70,"="&amp;$Q$3+2))+(COUNTIF('Round 3 - Hole by Hole'!R70,"="&amp;$R$3+2))+(COUNTIF('Round 3 - Hole by Hole'!S70,"="&amp;$S$3+2))+(COUNTIF('Round 3 - Hole by Hole'!T70,"="&amp;$T$3+2))</f>
        <v>1</v>
      </c>
      <c r="V73" s="87">
        <f>SUM(COUNTIF('Round 3 - Hole by Hole'!B70,"&gt;"&amp;$B$3+2.1))+(COUNTIF('Round 3 - Hole by Hole'!C70,"&gt;"&amp;$C$3+2.1))+(COUNTIF('Round 3 - Hole by Hole'!D70,"&gt;"&amp;$D$3+2.1))+(COUNTIF('Round 3 - Hole by Hole'!E70,"&gt;"&amp;$E$3+2.1))+(COUNTIF('Round 3 - Hole by Hole'!F70,"&gt;"&amp;$F$3+2.1))+(COUNTIF('Round 3 - Hole by Hole'!G70,"&gt;"&amp;$G$3+2.1))+(COUNTIF('Round 3 - Hole by Hole'!H70,"&gt;"&amp;$H$3+2.1))+(COUNTIF('Round 3 - Hole by Hole'!I70,"&gt;"&amp;$I$3+2.1))+(COUNTIF('Round 3 - Hole by Hole'!J70,"&gt;"&amp;$J$3+2.1))+(COUNTIF('Round 3 - Hole by Hole'!L70,"&gt;"&amp;$L$3+2.1))+(COUNTIF('Round 3 - Hole by Hole'!M70,"&gt;"&amp;$M$3+2.1))+(COUNTIF('Round 3 - Hole by Hole'!N70,"&gt;"&amp;$N$3+2.1))+(COUNTIF('Round 3 - Hole by Hole'!O70,"&gt;"&amp;$O$3+2.1))+(COUNTIF('Round 3 - Hole by Hole'!P70,"&gt;"&amp;$P$3+2.1))+(COUNTIF('Round 3 - Hole by Hole'!Q70,"&gt;"&amp;$Q$3+2.1))+(COUNTIF('Round 3 - Hole by Hole'!R70,"&gt;"&amp;$R$3+2.1))+(COUNTIF('Round 3 - Hole by Hole'!S70,"&gt;"&amp;$S$3+2.1))+(COUNTIF('Round 3 - Hole by Hole'!T70,"&gt;"&amp;$T$3+2.1))</f>
        <v>0</v>
      </c>
      <c r="X73" s="86">
        <f t="shared" si="103"/>
        <v>0</v>
      </c>
      <c r="Y73" s="86">
        <f t="shared" si="99"/>
        <v>6</v>
      </c>
      <c r="Z73" s="86">
        <f t="shared" si="100"/>
        <v>30</v>
      </c>
      <c r="AA73" s="86">
        <f t="shared" si="101"/>
        <v>17</v>
      </c>
      <c r="AB73" s="86">
        <f t="shared" si="102"/>
        <v>1</v>
      </c>
      <c r="AC73" s="86">
        <f t="shared" si="104"/>
        <v>0</v>
      </c>
    </row>
    <row r="74" spans="1:29">
      <c r="A74" s="60" t="str">
        <f>'Players by Team'!A29</f>
        <v>KALYN OTTEN</v>
      </c>
      <c r="B74" s="90"/>
      <c r="C74" s="110">
        <f>SUM(COUNTIF('Round 1 - Hole by Hole'!B71,"&lt;"&amp;$B$2-1.9))+(COUNTIF('Round 1 - Hole by Hole'!C71,"&lt;"&amp;$C$2-1.9))+(COUNTIF('Round 1 - Hole by Hole'!D71,"&lt;"&amp;$D$2-1.9))+(COUNTIF('Round 1 - Hole by Hole'!E71,"&lt;"&amp;$E$2-1.9))+(COUNTIF('Round 1 - Hole by Hole'!F71,"&lt;"&amp;$F$2-1.9))+(COUNTIF('Round 1 - Hole by Hole'!G71,"&lt;"&amp;$G$2-1.9))+(COUNTIF('Round 1 - Hole by Hole'!H71,"&lt;"&amp;$H$2-1.9))+(COUNTIF('Round 1 - Hole by Hole'!I71,"&lt;"&amp;$I$2-1.9))+(COUNTIF('Round 1 - Hole by Hole'!J71,"&lt;"&amp;$J$2-1.9))+(COUNTIF('Round 1 - Hole by Hole'!L71,"&lt;"&amp;$L$2-1.9))+(COUNTIF('Round 1 - Hole by Hole'!M71,"&lt;"&amp;$M$2-1.9))+(COUNTIF('Round 1 - Hole by Hole'!N71,"&lt;"&amp;$N$2-1.9))+(COUNTIF('Round 1 - Hole by Hole'!O71,"&lt;"&amp;$O$2-1.9))+(COUNTIF('Round 1 - Hole by Hole'!P71,"&lt;"&amp;$P$2-1.9))+(COUNTIF('Round 1 - Hole by Hole'!Q71,"&lt;"&amp;$Q$2-1.9))+(COUNTIF('Round 1 - Hole by Hole'!R71,"&lt;"&amp;$R$2-1.9))+(COUNTIF('Round 1 - Hole by Hole'!S71,"&lt;"&amp;$S$2-1.9))+(COUNTIF('Round 1 - Hole by Hole'!T71,"&lt;"&amp;$T$2-1.9))</f>
        <v>0</v>
      </c>
      <c r="D74" s="110">
        <f>SUM(COUNTIF('Round 1 - Hole by Hole'!B71,"="&amp;$B$2-1))+(COUNTIF('Round 1 - Hole by Hole'!C71,"="&amp;$C$2-1))+(COUNTIF('Round 1 - Hole by Hole'!D71,"="&amp;$D$2-1))+(COUNTIF('Round 1 - Hole by Hole'!E71,"="&amp;$E$2-1))+(COUNTIF('Round 1 - Hole by Hole'!F71,"="&amp;$F$2-1))+(COUNTIF('Round 1 - Hole by Hole'!G71,"="&amp;$G$2-1))+(COUNTIF('Round 1 - Hole by Hole'!H71,"="&amp;$H$2-1))+(COUNTIF('Round 1 - Hole by Hole'!I71,"="&amp;$I$2-1))+(COUNTIF('Round 1 - Hole by Hole'!J71,"="&amp;$J$2-1))+(COUNTIF('Round 1 - Hole by Hole'!L71,"="&amp;$L$2-1))+(COUNTIF('Round 1 - Hole by Hole'!M71,"="&amp;$M$2-1))+(COUNTIF('Round 1 - Hole by Hole'!N71,"="&amp;$N$2-1))+(COUNTIF('Round 1 - Hole by Hole'!O71,"="&amp;$O$2-1))+(COUNTIF('Round 1 - Hole by Hole'!P71,"="&amp;$P$2-1))+(COUNTIF('Round 1 - Hole by Hole'!Q71,"="&amp;$Q$2-1))+(COUNTIF('Round 1 - Hole by Hole'!R71,"="&amp;$R$2-1))+(COUNTIF('Round 1 - Hole by Hole'!S71,"="&amp;$S$2-1))+(COUNTIF('Round 1 - Hole by Hole'!T71,"="&amp;$T$2-1))</f>
        <v>1</v>
      </c>
      <c r="E74" s="110">
        <f>SUM(COUNTIF('Round 1 - Hole by Hole'!B71,"="&amp;$B$2))+(COUNTIF('Round 1 - Hole by Hole'!C71,"="&amp;$C$2))+(COUNTIF('Round 1 - Hole by Hole'!D71,"="&amp;$D$2))+(COUNTIF('Round 1 - Hole by Hole'!E71,"="&amp;$E$2))+(COUNTIF('Round 1 - Hole by Hole'!F71,"="&amp;$F$2))+(COUNTIF('Round 1 - Hole by Hole'!G71,"="&amp;$G$2))+(COUNTIF('Round 1 - Hole by Hole'!H71,"="&amp;$H$2))+(COUNTIF('Round 1 - Hole by Hole'!I71,"="&amp;$I$2))+(COUNTIF('Round 1 - Hole by Hole'!J71,"="&amp;$J$2))+(COUNTIF('Round 1 - Hole by Hole'!L71,"="&amp;$L$2))+(COUNTIF('Round 1 - Hole by Hole'!M71,"="&amp;$M$2))+(COUNTIF('Round 1 - Hole by Hole'!N71,"="&amp;$N$2))+(COUNTIF('Round 1 - Hole by Hole'!O71,"="&amp;$O$2))+(COUNTIF('Round 1 - Hole by Hole'!P71,"="&amp;$P$2))+(COUNTIF('Round 1 - Hole by Hole'!Q71,"="&amp;$Q$2))+(COUNTIF('Round 1 - Hole by Hole'!R71,"="&amp;$R$2))+(COUNTIF('Round 1 - Hole by Hole'!S71,"="&amp;$S$2))+(COUNTIF('Round 1 - Hole by Hole'!T71,"="&amp;$T$2))</f>
        <v>7</v>
      </c>
      <c r="F74" s="110">
        <f>SUM(COUNTIF('Round 1 - Hole by Hole'!B71,"="&amp;$B$2+1))+(COUNTIF('Round 1 - Hole by Hole'!C71,"="&amp;$C$2+1))+(COUNTIF('Round 1 - Hole by Hole'!D71,"="&amp;$D$2+1))+(COUNTIF('Round 1 - Hole by Hole'!E71,"="&amp;$E$2+1))+(COUNTIF('Round 1 - Hole by Hole'!F71,"="&amp;$F$2+1))+(COUNTIF('Round 1 - Hole by Hole'!G71,"="&amp;$G$2+1))+(COUNTIF('Round 1 - Hole by Hole'!H71,"="&amp;$H$2+1))+(COUNTIF('Round 1 - Hole by Hole'!I71,"="&amp;$I$2+1))+(COUNTIF('Round 1 - Hole by Hole'!J71,"="&amp;$J$2+1))+(COUNTIF('Round 1 - Hole by Hole'!L71,"="&amp;$L$2+1))+(COUNTIF('Round 1 - Hole by Hole'!M71,"="&amp;$M$2+1))+(COUNTIF('Round 1 - Hole by Hole'!N71,"="&amp;$N$2+1))+(COUNTIF('Round 1 - Hole by Hole'!O71,"="&amp;$O$2+1))+(COUNTIF('Round 1 - Hole by Hole'!P71,"="&amp;$P$2+1))+(COUNTIF('Round 1 - Hole by Hole'!Q71,"="&amp;$Q$2+1))+(COUNTIF('Round 1 - Hole by Hole'!R71,"="&amp;$R$2+1))+(COUNTIF('Round 1 - Hole by Hole'!S71,"="&amp;$S$2+1))+(COUNTIF('Round 1 - Hole by Hole'!T71,"="&amp;$T$2+1))</f>
        <v>4</v>
      </c>
      <c r="G74" s="110">
        <f>SUM(COUNTIF('Round 1 - Hole by Hole'!B71,"="&amp;$B$2+2))+(COUNTIF('Round 1 - Hole by Hole'!C71,"="&amp;$C$2+2))+(COUNTIF('Round 1 - Hole by Hole'!D71,"="&amp;$D$2+2))+(COUNTIF('Round 1 - Hole by Hole'!E71,"="&amp;$E$2+2))+(COUNTIF('Round 1 - Hole by Hole'!F71,"="&amp;$F$2+2))+(COUNTIF('Round 1 - Hole by Hole'!G71,"="&amp;$G$2+2))+(COUNTIF('Round 1 - Hole by Hole'!H71,"="&amp;$H$2+2))+(COUNTIF('Round 1 - Hole by Hole'!I71,"="&amp;$I$2+2))+(COUNTIF('Round 1 - Hole by Hole'!J71,"="&amp;$J$2+2))+(COUNTIF('Round 1 - Hole by Hole'!L71,"="&amp;$L$2+2))+(COUNTIF('Round 1 - Hole by Hole'!M71,"="&amp;$M$2+2))+(COUNTIF('Round 1 - Hole by Hole'!N71,"="&amp;$N$2+2))+(COUNTIF('Round 1 - Hole by Hole'!O71,"="&amp;$O$2+2))+(COUNTIF('Round 1 - Hole by Hole'!P71,"="&amp;$P$2+2))+(COUNTIF('Round 1 - Hole by Hole'!Q71,"="&amp;$Q$2+2))+(COUNTIF('Round 1 - Hole by Hole'!R71,"="&amp;$R$2+2))+(COUNTIF('Round 1 - Hole by Hole'!S71,"="&amp;$S$2+2))+(COUNTIF('Round 1 - Hole by Hole'!T71,"="&amp;$T$2+2))</f>
        <v>5</v>
      </c>
      <c r="H74" s="110">
        <f>SUM(COUNTIF('Round 1 - Hole by Hole'!B71,"&gt;"&amp;$B$2+2.1))+(COUNTIF('Round 1 - Hole by Hole'!C71,"&gt;"&amp;$C$2+2.1))+(COUNTIF('Round 1 - Hole by Hole'!D71,"&gt;"&amp;$D$2+2.1))+(COUNTIF('Round 1 - Hole by Hole'!E71,"&gt;"&amp;$E$2+2.1))+(COUNTIF('Round 1 - Hole by Hole'!F71,"&gt;"&amp;$F$2+2.1))+(COUNTIF('Round 1 - Hole by Hole'!G71,"&gt;"&amp;$G$2+2.1))+(COUNTIF('Round 1 - Hole by Hole'!H71,"&gt;"&amp;$H$2+2.1))+(COUNTIF('Round 1 - Hole by Hole'!I71,"&gt;"&amp;$I$2+2.1))+(COUNTIF('Round 1 - Hole by Hole'!J71,"&gt;"&amp;$J$2+2.1))+(COUNTIF('Round 1 - Hole by Hole'!L71,"&gt;"&amp;$L$2+2.1))+(COUNTIF('Round 1 - Hole by Hole'!M71,"&gt;"&amp;$M$2+2.1))+(COUNTIF('Round 1 - Hole by Hole'!N71,"&gt;"&amp;$N$2+2.1))+(COUNTIF('Round 1 - Hole by Hole'!O71,"&gt;"&amp;$O$2+2.1))+(COUNTIF('Round 1 - Hole by Hole'!P71,"&gt;"&amp;$P$2+2.1))+(COUNTIF('Round 1 - Hole by Hole'!Q71,"&gt;"&amp;$Q$2+2.1))+(COUNTIF('Round 1 - Hole by Hole'!R71,"&gt;"&amp;$R$2+2.1))+(COUNTIF('Round 1 - Hole by Hole'!S71,"&gt;"&amp;$S$2+2.1))+(COUNTIF('Round 1 - Hole by Hole'!T71,"&gt;"&amp;$T$2+2.1))</f>
        <v>1</v>
      </c>
      <c r="J74" s="110">
        <f>SUM(COUNTIF('Round 2 - Hole by Hole'!B71,"&lt;"&amp;$B$2-1.9))+(COUNTIF('Round 2 - Hole by Hole'!C71,"&lt;"&amp;$C$2-1.9))+(COUNTIF('Round 2 - Hole by Hole'!D71,"&lt;"&amp;$D$2-1.9))+(COUNTIF('Round 2 - Hole by Hole'!E71,"&lt;"&amp;$E$2-1.9))+(COUNTIF('Round 2 - Hole by Hole'!F71,"&lt;"&amp;$F$2-1.9))+(COUNTIF('Round 2 - Hole by Hole'!G71,"&lt;"&amp;$G$2-1.9))+(COUNTIF('Round 2 - Hole by Hole'!H71,"&lt;"&amp;$H$2-1.9))+(COUNTIF('Round 2 - Hole by Hole'!I71,"&lt;"&amp;$I$2-1.9))+(COUNTIF('Round 2 - Hole by Hole'!J71,"&lt;"&amp;$J$2-1.9))+(COUNTIF('Round 2 - Hole by Hole'!L71,"&lt;"&amp;$L$2-1.9))+(COUNTIF('Round 2 - Hole by Hole'!M71,"&lt;"&amp;$M$2-1.9))+(COUNTIF('Round 2 - Hole by Hole'!N71,"&lt;"&amp;$N$2-1.9))+(COUNTIF('Round 2 - Hole by Hole'!O71,"&lt;"&amp;$O$2-1.9))+(COUNTIF('Round 2 - Hole by Hole'!P71,"&lt;"&amp;$P$2-1.9))+(COUNTIF('Round 2 - Hole by Hole'!Q71,"&lt;"&amp;$Q$2-1.9))+(COUNTIF('Round 2 - Hole by Hole'!R71,"&lt;"&amp;$R$2-1.9))+(COUNTIF('Round 2 - Hole by Hole'!S71,"&lt;"&amp;$S$2-1.9))+(COUNTIF('Round 2 - Hole by Hole'!T71,"&lt;"&amp;$T$2-1.9))</f>
        <v>0</v>
      </c>
      <c r="K74" s="110">
        <f>SUM(COUNTIF('Round 2 - Hole by Hole'!B71,"="&amp;$B$2-1))+(COUNTIF('Round 2 - Hole by Hole'!C71,"="&amp;$C$2-1))+(COUNTIF('Round 2 - Hole by Hole'!D71,"="&amp;$D$2-1))+(COUNTIF('Round 2 - Hole by Hole'!E71,"="&amp;$E$2-1))+(COUNTIF('Round 2 - Hole by Hole'!F71,"="&amp;$F$2-1))+(COUNTIF('Round 2 - Hole by Hole'!G71,"="&amp;$G$2-1))+(COUNTIF('Round 2 - Hole by Hole'!H71,"="&amp;$H$2-1))+(COUNTIF('Round 2 - Hole by Hole'!I71,"="&amp;$I$2-1))+(COUNTIF('Round 2 - Hole by Hole'!J71,"="&amp;$J$2-1))+(COUNTIF('Round 2 - Hole by Hole'!L71,"="&amp;$L$2-1))+(COUNTIF('Round 2 - Hole by Hole'!M71,"="&amp;$M$2-1))+(COUNTIF('Round 2 - Hole by Hole'!N71,"="&amp;$N$2-1))+(COUNTIF('Round 2 - Hole by Hole'!O71,"="&amp;$O$2-1))+(COUNTIF('Round 2 - Hole by Hole'!P71,"="&amp;$P$2-1))+(COUNTIF('Round 2 - Hole by Hole'!Q71,"="&amp;$Q$2-1))+(COUNTIF('Round 2 - Hole by Hole'!R71,"="&amp;$R$2-1))+(COUNTIF('Round 2 - Hole by Hole'!S71,"="&amp;$S$2-1))+(COUNTIF('Round 2 - Hole by Hole'!T71,"="&amp;$T$2-1))</f>
        <v>0</v>
      </c>
      <c r="L74" s="110">
        <f>SUM(COUNTIF('Round 2 - Hole by Hole'!B71,"="&amp;$B$2))+(COUNTIF('Round 2 - Hole by Hole'!C71,"="&amp;$C$2))+(COUNTIF('Round 2 - Hole by Hole'!D71,"="&amp;$D$2))+(COUNTIF('Round 2 - Hole by Hole'!E71,"="&amp;$E$2))+(COUNTIF('Round 2 - Hole by Hole'!F71,"="&amp;$F$2))+(COUNTIF('Round 2 - Hole by Hole'!G71,"="&amp;$G$2))+(COUNTIF('Round 2 - Hole by Hole'!H71,"="&amp;$H$2))+(COUNTIF('Round 2 - Hole by Hole'!I71,"="&amp;$I$2))+(COUNTIF('Round 2 - Hole by Hole'!J71,"="&amp;$J$2))+(COUNTIF('Round 2 - Hole by Hole'!L71,"="&amp;$L$2))+(COUNTIF('Round 2 - Hole by Hole'!M71,"="&amp;$M$2))+(COUNTIF('Round 2 - Hole by Hole'!N71,"="&amp;$N$2))+(COUNTIF('Round 2 - Hole by Hole'!O71,"="&amp;$O$2))+(COUNTIF('Round 2 - Hole by Hole'!P71,"="&amp;$P$2))+(COUNTIF('Round 2 - Hole by Hole'!Q71,"="&amp;$Q$2))+(COUNTIF('Round 2 - Hole by Hole'!R71,"="&amp;$R$2))+(COUNTIF('Round 2 - Hole by Hole'!S71,"="&amp;$S$2))+(COUNTIF('Round 2 - Hole by Hole'!T71,"="&amp;$T$2))</f>
        <v>6</v>
      </c>
      <c r="M74" s="110">
        <f>SUM(COUNTIF('Round 2 - Hole by Hole'!B71,"="&amp;$B$2+1))+(COUNTIF('Round 2 - Hole by Hole'!C71,"="&amp;$C$2+1))+(COUNTIF('Round 2 - Hole by Hole'!D71,"="&amp;$D$2+1))+(COUNTIF('Round 2 - Hole by Hole'!E71,"="&amp;$E$2+1))+(COUNTIF('Round 2 - Hole by Hole'!F71,"="&amp;$F$2+1))+(COUNTIF('Round 2 - Hole by Hole'!G71,"="&amp;$G$2+1))+(COUNTIF('Round 2 - Hole by Hole'!H71,"="&amp;$H$2+1))+(COUNTIF('Round 2 - Hole by Hole'!I71,"="&amp;$I$2+1))+(COUNTIF('Round 2 - Hole by Hole'!J71,"="&amp;$J$2+1))+(COUNTIF('Round 2 - Hole by Hole'!L71,"="&amp;$L$2+1))+(COUNTIF('Round 2 - Hole by Hole'!M71,"="&amp;$M$2+1))+(COUNTIF('Round 2 - Hole by Hole'!N71,"="&amp;$N$2+1))+(COUNTIF('Round 2 - Hole by Hole'!O71,"="&amp;$O$2+1))+(COUNTIF('Round 2 - Hole by Hole'!P71,"="&amp;$P$2+1))+(COUNTIF('Round 2 - Hole by Hole'!Q71,"="&amp;$Q$2+1))+(COUNTIF('Round 2 - Hole by Hole'!R71,"="&amp;$R$2+1))+(COUNTIF('Round 2 - Hole by Hole'!S71,"="&amp;$S$2+1))+(COUNTIF('Round 2 - Hole by Hole'!T71,"="&amp;$T$2+1))</f>
        <v>7</v>
      </c>
      <c r="N74" s="110">
        <f>SUM(COUNTIF('Round 2 - Hole by Hole'!B71,"="&amp;$B$2+2))+(COUNTIF('Round 2 - Hole by Hole'!C71,"="&amp;$C$2+2))+(COUNTIF('Round 2 - Hole by Hole'!D71,"="&amp;$D$2+2))+(COUNTIF('Round 2 - Hole by Hole'!E71,"="&amp;$E$2+2))+(COUNTIF('Round 2 - Hole by Hole'!F71,"="&amp;$F$2+2))+(COUNTIF('Round 2 - Hole by Hole'!G71,"="&amp;$G$2+2))+(COUNTIF('Round 2 - Hole by Hole'!H71,"="&amp;$H$2+2))+(COUNTIF('Round 2 - Hole by Hole'!I71,"="&amp;$I$2+2))+(COUNTIF('Round 2 - Hole by Hole'!J71,"="&amp;$J$2+2))+(COUNTIF('Round 2 - Hole by Hole'!L71,"="&amp;$L$2+2))+(COUNTIF('Round 2 - Hole by Hole'!M71,"="&amp;$M$2+2))+(COUNTIF('Round 2 - Hole by Hole'!N71,"="&amp;$N$2+2))+(COUNTIF('Round 2 - Hole by Hole'!O71,"="&amp;$O$2+2))+(COUNTIF('Round 2 - Hole by Hole'!P71,"="&amp;$P$2+2))+(COUNTIF('Round 2 - Hole by Hole'!Q71,"="&amp;$Q$2+2))+(COUNTIF('Round 2 - Hole by Hole'!R71,"="&amp;$R$2+2))+(COUNTIF('Round 2 - Hole by Hole'!S71,"="&amp;$S$2+2))+(COUNTIF('Round 2 - Hole by Hole'!T71,"="&amp;$T$2+2))</f>
        <v>3</v>
      </c>
      <c r="O74" s="110">
        <f>SUM(COUNTIF('Round 2 - Hole by Hole'!B71,"&gt;"&amp;$B$2+2.1))+(COUNTIF('Round 2 - Hole by Hole'!C71,"&gt;"&amp;$C$2+2.1))+(COUNTIF('Round 2 - Hole by Hole'!D71,"&gt;"&amp;$D$2+2.1))+(COUNTIF('Round 2 - Hole by Hole'!E71,"&gt;"&amp;$E$2+2.1))+(COUNTIF('Round 2 - Hole by Hole'!F71,"&gt;"&amp;$F$2+2.1))+(COUNTIF('Round 2 - Hole by Hole'!G71,"&gt;"&amp;$G$2+2.1))+(COUNTIF('Round 2 - Hole by Hole'!H71,"&gt;"&amp;$H$2+2.1))+(COUNTIF('Round 2 - Hole by Hole'!I71,"&gt;"&amp;$I$2+2.1))+(COUNTIF('Round 2 - Hole by Hole'!J71,"&gt;"&amp;$J$2+2.1))+(COUNTIF('Round 2 - Hole by Hole'!L71,"&gt;"&amp;$L$2+2.1))+(COUNTIF('Round 2 - Hole by Hole'!M71,"&gt;"&amp;$M$2+2.1))+(COUNTIF('Round 2 - Hole by Hole'!N71,"&gt;"&amp;$N$2+2.1))+(COUNTIF('Round 2 - Hole by Hole'!O71,"&gt;"&amp;$O$2+2.1))+(COUNTIF('Round 2 - Hole by Hole'!P71,"&gt;"&amp;$P$2+2.1))+(COUNTIF('Round 2 - Hole by Hole'!Q71,"&gt;"&amp;$Q$2+2.1))+(COUNTIF('Round 2 - Hole by Hole'!R71,"&gt;"&amp;$R$2+2.1))+(COUNTIF('Round 2 - Hole by Hole'!S71,"&gt;"&amp;$S$2+2.1))+(COUNTIF('Round 2 - Hole by Hole'!T71,"&gt;"&amp;$T$2+2.1))</f>
        <v>2</v>
      </c>
      <c r="Q74" s="110">
        <f>SUM(COUNTIF('Round 3 - Hole by Hole'!B71,"&lt;"&amp;$B$3-1.9))+(COUNTIF('Round 3 - Hole by Hole'!C71,"&lt;"&amp;$C$3-1.9))+(COUNTIF('Round 3 - Hole by Hole'!D71,"&lt;"&amp;$D$3-1.9))+(COUNTIF('Round 3 - Hole by Hole'!E71,"&lt;"&amp;$E$3-1.9))+(COUNTIF('Round 3 - Hole by Hole'!F71,"&lt;"&amp;$F$3-1.9))+(COUNTIF('Round 3 - Hole by Hole'!G71,"&lt;"&amp;$G$3-1.9))+(COUNTIF('Round 3 - Hole by Hole'!H71,"&lt;"&amp;$H$3-1.9))+(COUNTIF('Round 3 - Hole by Hole'!I71,"&lt;"&amp;$I$3-1.9))+(COUNTIF('Round 3 - Hole by Hole'!J71,"&lt;"&amp;$J$3-1.9))+(COUNTIF('Round 3 - Hole by Hole'!L71,"&lt;"&amp;$L$3-1.9))+(COUNTIF('Round 3 - Hole by Hole'!M71,"&lt;"&amp;$M$3-1.9))+(COUNTIF('Round 3 - Hole by Hole'!N71,"&lt;"&amp;$N$3-1.9))+(COUNTIF('Round 3 - Hole by Hole'!O71,"&lt;"&amp;$O$3-1.9))+(COUNTIF('Round 3 - Hole by Hole'!P71,"&lt;"&amp;$P$3-1.9))+(COUNTIF('Round 3 - Hole by Hole'!Q71,"&lt;"&amp;$Q$3-1.9))+(COUNTIF('Round 3 - Hole by Hole'!R71,"&lt;"&amp;$R$3-1.9))+(COUNTIF('Round 3 - Hole by Hole'!S71,"&lt;"&amp;$S$3-1.9))+(COUNTIF('Round 3 - Hole by Hole'!T71,"&lt;"&amp;$T$3-1.9))</f>
        <v>0</v>
      </c>
      <c r="R74" s="110">
        <f>SUM(COUNTIF('Round 3 - Hole by Hole'!B71,"="&amp;$B$3-1))+(COUNTIF('Round 3 - Hole by Hole'!C71,"="&amp;$C$3-1))+(COUNTIF('Round 3 - Hole by Hole'!D71,"="&amp;$D$3-1))+(COUNTIF('Round 3 - Hole by Hole'!E71,"="&amp;$E$3-1))+(COUNTIF('Round 3 - Hole by Hole'!F71,"="&amp;$F$3-1))+(COUNTIF('Round 3 - Hole by Hole'!G71,"="&amp;$G$3-1))+(COUNTIF('Round 3 - Hole by Hole'!H71,"="&amp;$H$3-1))+(COUNTIF('Round 3 - Hole by Hole'!I71,"="&amp;$I$3-1))+(COUNTIF('Round 3 - Hole by Hole'!J71,"="&amp;$J$3-1))+(COUNTIF('Round 3 - Hole by Hole'!L71,"="&amp;$L$3-1))+(COUNTIF('Round 3 - Hole by Hole'!M71,"="&amp;$M$3-1))+(COUNTIF('Round 3 - Hole by Hole'!N71,"="&amp;$N$3-1))+(COUNTIF('Round 3 - Hole by Hole'!O71,"="&amp;$O$3-1))+(COUNTIF('Round 3 - Hole by Hole'!P71,"="&amp;$P$3-1))+(COUNTIF('Round 3 - Hole by Hole'!Q71,"="&amp;$Q$3-1))+(COUNTIF('Round 3 - Hole by Hole'!R71,"="&amp;$R$3-1))+(COUNTIF('Round 3 - Hole by Hole'!S71,"="&amp;$S$3-1))+(COUNTIF('Round 3 - Hole by Hole'!T71,"="&amp;$T$3-1))</f>
        <v>1</v>
      </c>
      <c r="S74" s="110">
        <f>SUM(COUNTIF('Round 3 - Hole by Hole'!B71,"="&amp;$B$3))+(COUNTIF('Round 3 - Hole by Hole'!C71,"="&amp;$C$3))+(COUNTIF('Round 3 - Hole by Hole'!D71,"="&amp;$D$3))+(COUNTIF('Round 3 - Hole by Hole'!E71,"="&amp;$E$3))+(COUNTIF('Round 3 - Hole by Hole'!F71,"="&amp;$F$3))+(COUNTIF('Round 3 - Hole by Hole'!G71,"="&amp;$G$3))+(COUNTIF('Round 3 - Hole by Hole'!H71,"="&amp;$H$3))+(COUNTIF('Round 3 - Hole by Hole'!I71,"="&amp;$I$3))+(COUNTIF('Round 3 - Hole by Hole'!J71,"="&amp;$J$3))+(COUNTIF('Round 3 - Hole by Hole'!L71,"="&amp;$L$3))+(COUNTIF('Round 3 - Hole by Hole'!M71,"="&amp;$M$3))+(COUNTIF('Round 3 - Hole by Hole'!N71,"="&amp;$N$3))+(COUNTIF('Round 3 - Hole by Hole'!O71,"="&amp;$O$3))+(COUNTIF('Round 3 - Hole by Hole'!P71,"="&amp;$P$3))+(COUNTIF('Round 3 - Hole by Hole'!Q71,"="&amp;$Q$3))+(COUNTIF('Round 3 - Hole by Hole'!R71,"="&amp;$R$3))+(COUNTIF('Round 3 - Hole by Hole'!S71,"="&amp;$S$3))+(COUNTIF('Round 3 - Hole by Hole'!T71,"="&amp;$T$3))</f>
        <v>6</v>
      </c>
      <c r="T74" s="110">
        <f>SUM(COUNTIF('Round 3 - Hole by Hole'!B71,"="&amp;$B$3+1))+(COUNTIF('Round 3 - Hole by Hole'!C71,"="&amp;$C$3+1))+(COUNTIF('Round 3 - Hole by Hole'!D71,"="&amp;$D$3+1))+(COUNTIF('Round 3 - Hole by Hole'!E71,"="&amp;$E$3+1))+(COUNTIF('Round 3 - Hole by Hole'!F71,"="&amp;$F$3+1))+(COUNTIF('Round 3 - Hole by Hole'!G71,"="&amp;$G$3+1))+(COUNTIF('Round 3 - Hole by Hole'!H71,"="&amp;$H$3+1))+(COUNTIF('Round 3 - Hole by Hole'!I71,"="&amp;$I$3+1))+(COUNTIF('Round 3 - Hole by Hole'!J71,"="&amp;$J$3+1))+(COUNTIF('Round 3 - Hole by Hole'!L71,"="&amp;$L$3+1))+(COUNTIF('Round 3 - Hole by Hole'!M71,"="&amp;$M$3+1))+(COUNTIF('Round 3 - Hole by Hole'!N71,"="&amp;$N$3+1))+(COUNTIF('Round 3 - Hole by Hole'!O71,"="&amp;$O$3+1))+(COUNTIF('Round 3 - Hole by Hole'!P71,"="&amp;$P$3+1))+(COUNTIF('Round 3 - Hole by Hole'!Q71,"="&amp;$Q$3+1))+(COUNTIF('Round 3 - Hole by Hole'!R71,"="&amp;$R$3+1))+(COUNTIF('Round 3 - Hole by Hole'!S71,"="&amp;$S$3+1))+(COUNTIF('Round 3 - Hole by Hole'!T71,"="&amp;$T$3+1))</f>
        <v>8</v>
      </c>
      <c r="U74" s="110">
        <f>SUM(COUNTIF('Round 3 - Hole by Hole'!B71,"="&amp;$B$3+2))+(COUNTIF('Round 3 - Hole by Hole'!C71,"="&amp;$C$3+2))+(COUNTIF('Round 3 - Hole by Hole'!D71,"="&amp;$D$3+2))+(COUNTIF('Round 3 - Hole by Hole'!E71,"="&amp;$E$3+2))+(COUNTIF('Round 3 - Hole by Hole'!F71,"="&amp;$F$3+2))+(COUNTIF('Round 3 - Hole by Hole'!G71,"="&amp;$G$3+2))+(COUNTIF('Round 3 - Hole by Hole'!H71,"="&amp;$H$3+2))+(COUNTIF('Round 3 - Hole by Hole'!I71,"="&amp;$I$3+2))+(COUNTIF('Round 3 - Hole by Hole'!J71,"="&amp;$J$3+2))+(COUNTIF('Round 3 - Hole by Hole'!L71,"="&amp;$L$3+2))+(COUNTIF('Round 3 - Hole by Hole'!M71,"="&amp;$M$3+2))+(COUNTIF('Round 3 - Hole by Hole'!N71,"="&amp;$N$3+2))+(COUNTIF('Round 3 - Hole by Hole'!O71,"="&amp;$O$3+2))+(COUNTIF('Round 3 - Hole by Hole'!P71,"="&amp;$P$3+2))+(COUNTIF('Round 3 - Hole by Hole'!Q71,"="&amp;$Q$3+2))+(COUNTIF('Round 3 - Hole by Hole'!R71,"="&amp;$R$3+2))+(COUNTIF('Round 3 - Hole by Hole'!S71,"="&amp;$S$3+2))+(COUNTIF('Round 3 - Hole by Hole'!T71,"="&amp;$T$3+2))</f>
        <v>1</v>
      </c>
      <c r="V74" s="110">
        <f>SUM(COUNTIF('Round 3 - Hole by Hole'!B71,"&gt;"&amp;$B$3+2.1))+(COUNTIF('Round 3 - Hole by Hole'!C71,"&gt;"&amp;$C$3+2.1))+(COUNTIF('Round 3 - Hole by Hole'!D71,"&gt;"&amp;$D$3+2.1))+(COUNTIF('Round 3 - Hole by Hole'!E71,"&gt;"&amp;$E$3+2.1))+(COUNTIF('Round 3 - Hole by Hole'!F71,"&gt;"&amp;$F$3+2.1))+(COUNTIF('Round 3 - Hole by Hole'!G71,"&gt;"&amp;$G$3+2.1))+(COUNTIF('Round 3 - Hole by Hole'!H71,"&gt;"&amp;$H$3+2.1))+(COUNTIF('Round 3 - Hole by Hole'!I71,"&gt;"&amp;$I$3+2.1))+(COUNTIF('Round 3 - Hole by Hole'!J71,"&gt;"&amp;$J$3+2.1))+(COUNTIF('Round 3 - Hole by Hole'!L71,"&gt;"&amp;$L$3+2.1))+(COUNTIF('Round 3 - Hole by Hole'!M71,"&gt;"&amp;$M$3+2.1))+(COUNTIF('Round 3 - Hole by Hole'!N71,"&gt;"&amp;$N$3+2.1))+(COUNTIF('Round 3 - Hole by Hole'!O71,"&gt;"&amp;$O$3+2.1))+(COUNTIF('Round 3 - Hole by Hole'!P71,"&gt;"&amp;$P$3+2.1))+(COUNTIF('Round 3 - Hole by Hole'!Q71,"&gt;"&amp;$Q$3+2.1))+(COUNTIF('Round 3 - Hole by Hole'!R71,"&gt;"&amp;$R$3+2.1))+(COUNTIF('Round 3 - Hole by Hole'!S71,"&gt;"&amp;$S$3+2.1))+(COUNTIF('Round 3 - Hole by Hole'!T71,"&gt;"&amp;$T$3+2.1))</f>
        <v>2</v>
      </c>
      <c r="X74" s="110">
        <f t="shared" si="103"/>
        <v>0</v>
      </c>
      <c r="Y74" s="110">
        <f t="shared" si="99"/>
        <v>2</v>
      </c>
      <c r="Z74" s="110">
        <f t="shared" si="100"/>
        <v>19</v>
      </c>
      <c r="AA74" s="110">
        <f t="shared" si="101"/>
        <v>19</v>
      </c>
      <c r="AB74" s="110">
        <f t="shared" si="102"/>
        <v>9</v>
      </c>
      <c r="AC74" s="110">
        <f t="shared" si="104"/>
        <v>5</v>
      </c>
    </row>
    <row r="75" spans="1:29">
      <c r="A75" s="60" t="str">
        <f>'Players by Team'!A30</f>
        <v>CHRISTINA TRUJILLO</v>
      </c>
      <c r="B75" s="90"/>
      <c r="C75" s="86">
        <f>SUM(COUNTIF('Round 1 - Hole by Hole'!B72,"&lt;"&amp;$B$2-1.9))+(COUNTIF('Round 1 - Hole by Hole'!C72,"&lt;"&amp;$C$2-1.9))+(COUNTIF('Round 1 - Hole by Hole'!D72,"&lt;"&amp;$D$2-1.9))+(COUNTIF('Round 1 - Hole by Hole'!E72,"&lt;"&amp;$E$2-1.9))+(COUNTIF('Round 1 - Hole by Hole'!F72,"&lt;"&amp;$F$2-1.9))+(COUNTIF('Round 1 - Hole by Hole'!G72,"&lt;"&amp;$G$2-1.9))+(COUNTIF('Round 1 - Hole by Hole'!H72,"&lt;"&amp;$H$2-1.9))+(COUNTIF('Round 1 - Hole by Hole'!I72,"&lt;"&amp;$I$2-1.9))+(COUNTIF('Round 1 - Hole by Hole'!J72,"&lt;"&amp;$J$2-1.9))+(COUNTIF('Round 1 - Hole by Hole'!L72,"&lt;"&amp;$L$2-1.9))+(COUNTIF('Round 1 - Hole by Hole'!M72,"&lt;"&amp;$M$2-1.9))+(COUNTIF('Round 1 - Hole by Hole'!N72,"&lt;"&amp;$N$2-1.9))+(COUNTIF('Round 1 - Hole by Hole'!O72,"&lt;"&amp;$O$2-1.9))+(COUNTIF('Round 1 - Hole by Hole'!P72,"&lt;"&amp;$P$2-1.9))+(COUNTIF('Round 1 - Hole by Hole'!Q72,"&lt;"&amp;$Q$2-1.9))+(COUNTIF('Round 1 - Hole by Hole'!R72,"&lt;"&amp;$R$2-1.9))+(COUNTIF('Round 1 - Hole by Hole'!S72,"&lt;"&amp;$S$2-1.9))+(COUNTIF('Round 1 - Hole by Hole'!T72,"&lt;"&amp;$T$2-1.9))</f>
        <v>0</v>
      </c>
      <c r="D75" s="87">
        <f>SUM(COUNTIF('Round 1 - Hole by Hole'!B72,"="&amp;$B$2-1))+(COUNTIF('Round 1 - Hole by Hole'!C72,"="&amp;$C$2-1))+(COUNTIF('Round 1 - Hole by Hole'!D72,"="&amp;$D$2-1))+(COUNTIF('Round 1 - Hole by Hole'!E72,"="&amp;$E$2-1))+(COUNTIF('Round 1 - Hole by Hole'!F72,"="&amp;$F$2-1))+(COUNTIF('Round 1 - Hole by Hole'!G72,"="&amp;$G$2-1))+(COUNTIF('Round 1 - Hole by Hole'!H72,"="&amp;$H$2-1))+(COUNTIF('Round 1 - Hole by Hole'!I72,"="&amp;$I$2-1))+(COUNTIF('Round 1 - Hole by Hole'!J72,"="&amp;$J$2-1))+(COUNTIF('Round 1 - Hole by Hole'!L72,"="&amp;$L$2-1))+(COUNTIF('Round 1 - Hole by Hole'!M72,"="&amp;$M$2-1))+(COUNTIF('Round 1 - Hole by Hole'!N72,"="&amp;$N$2-1))+(COUNTIF('Round 1 - Hole by Hole'!O72,"="&amp;$O$2-1))+(COUNTIF('Round 1 - Hole by Hole'!P72,"="&amp;$P$2-1))+(COUNTIF('Round 1 - Hole by Hole'!Q72,"="&amp;$Q$2-1))+(COUNTIF('Round 1 - Hole by Hole'!R72,"="&amp;$R$2-1))+(COUNTIF('Round 1 - Hole by Hole'!S72,"="&amp;$S$2-1))+(COUNTIF('Round 1 - Hole by Hole'!T72,"="&amp;$T$2-1))</f>
        <v>0</v>
      </c>
      <c r="E75" s="87">
        <f>SUM(COUNTIF('Round 1 - Hole by Hole'!B72,"="&amp;$B$2))+(COUNTIF('Round 1 - Hole by Hole'!C72,"="&amp;$C$2))+(COUNTIF('Round 1 - Hole by Hole'!D72,"="&amp;$D$2))+(COUNTIF('Round 1 - Hole by Hole'!E72,"="&amp;$E$2))+(COUNTIF('Round 1 - Hole by Hole'!F72,"="&amp;$F$2))+(COUNTIF('Round 1 - Hole by Hole'!G72,"="&amp;$G$2))+(COUNTIF('Round 1 - Hole by Hole'!H72,"="&amp;$H$2))+(COUNTIF('Round 1 - Hole by Hole'!I72,"="&amp;$I$2))+(COUNTIF('Round 1 - Hole by Hole'!J72,"="&amp;$J$2))+(COUNTIF('Round 1 - Hole by Hole'!L72,"="&amp;$L$2))+(COUNTIF('Round 1 - Hole by Hole'!M72,"="&amp;$M$2))+(COUNTIF('Round 1 - Hole by Hole'!N72,"="&amp;$N$2))+(COUNTIF('Round 1 - Hole by Hole'!O72,"="&amp;$O$2))+(COUNTIF('Round 1 - Hole by Hole'!P72,"="&amp;$P$2))+(COUNTIF('Round 1 - Hole by Hole'!Q72,"="&amp;$Q$2))+(COUNTIF('Round 1 - Hole by Hole'!R72,"="&amp;$R$2))+(COUNTIF('Round 1 - Hole by Hole'!S72,"="&amp;$S$2))+(COUNTIF('Round 1 - Hole by Hole'!T72,"="&amp;$T$2))</f>
        <v>6</v>
      </c>
      <c r="F75" s="87">
        <f>SUM(COUNTIF('Round 1 - Hole by Hole'!B72,"="&amp;$B$2+1))+(COUNTIF('Round 1 - Hole by Hole'!C72,"="&amp;$C$2+1))+(COUNTIF('Round 1 - Hole by Hole'!D72,"="&amp;$D$2+1))+(COUNTIF('Round 1 - Hole by Hole'!E72,"="&amp;$E$2+1))+(COUNTIF('Round 1 - Hole by Hole'!F72,"="&amp;$F$2+1))+(COUNTIF('Round 1 - Hole by Hole'!G72,"="&amp;$G$2+1))+(COUNTIF('Round 1 - Hole by Hole'!H72,"="&amp;$H$2+1))+(COUNTIF('Round 1 - Hole by Hole'!I72,"="&amp;$I$2+1))+(COUNTIF('Round 1 - Hole by Hole'!J72,"="&amp;$J$2+1))+(COUNTIF('Round 1 - Hole by Hole'!L72,"="&amp;$L$2+1))+(COUNTIF('Round 1 - Hole by Hole'!M72,"="&amp;$M$2+1))+(COUNTIF('Round 1 - Hole by Hole'!N72,"="&amp;$N$2+1))+(COUNTIF('Round 1 - Hole by Hole'!O72,"="&amp;$O$2+1))+(COUNTIF('Round 1 - Hole by Hole'!P72,"="&amp;$P$2+1))+(COUNTIF('Round 1 - Hole by Hole'!Q72,"="&amp;$Q$2+1))+(COUNTIF('Round 1 - Hole by Hole'!R72,"="&amp;$R$2+1))+(COUNTIF('Round 1 - Hole by Hole'!S72,"="&amp;$S$2+1))+(COUNTIF('Round 1 - Hole by Hole'!T72,"="&amp;$T$2+1))</f>
        <v>6</v>
      </c>
      <c r="G75" s="87">
        <f>SUM(COUNTIF('Round 1 - Hole by Hole'!B72,"="&amp;$B$2+2))+(COUNTIF('Round 1 - Hole by Hole'!C72,"="&amp;$C$2+2))+(COUNTIF('Round 1 - Hole by Hole'!D72,"="&amp;$D$2+2))+(COUNTIF('Round 1 - Hole by Hole'!E72,"="&amp;$E$2+2))+(COUNTIF('Round 1 - Hole by Hole'!F72,"="&amp;$F$2+2))+(COUNTIF('Round 1 - Hole by Hole'!G72,"="&amp;$G$2+2))+(COUNTIF('Round 1 - Hole by Hole'!H72,"="&amp;$H$2+2))+(COUNTIF('Round 1 - Hole by Hole'!I72,"="&amp;$I$2+2))+(COUNTIF('Round 1 - Hole by Hole'!J72,"="&amp;$J$2+2))+(COUNTIF('Round 1 - Hole by Hole'!L72,"="&amp;$L$2+2))+(COUNTIF('Round 1 - Hole by Hole'!M72,"="&amp;$M$2+2))+(COUNTIF('Round 1 - Hole by Hole'!N72,"="&amp;$N$2+2))+(COUNTIF('Round 1 - Hole by Hole'!O72,"="&amp;$O$2+2))+(COUNTIF('Round 1 - Hole by Hole'!P72,"="&amp;$P$2+2))+(COUNTIF('Round 1 - Hole by Hole'!Q72,"="&amp;$Q$2+2))+(COUNTIF('Round 1 - Hole by Hole'!R72,"="&amp;$R$2+2))+(COUNTIF('Round 1 - Hole by Hole'!S72,"="&amp;$S$2+2))+(COUNTIF('Round 1 - Hole by Hole'!T72,"="&amp;$T$2+2))</f>
        <v>5</v>
      </c>
      <c r="H75" s="87">
        <f>SUM(COUNTIF('Round 1 - Hole by Hole'!B72,"&gt;"&amp;$B$2+2.1))+(COUNTIF('Round 1 - Hole by Hole'!C72,"&gt;"&amp;$C$2+2.1))+(COUNTIF('Round 1 - Hole by Hole'!D72,"&gt;"&amp;$D$2+2.1))+(COUNTIF('Round 1 - Hole by Hole'!E72,"&gt;"&amp;$E$2+2.1))+(COUNTIF('Round 1 - Hole by Hole'!F72,"&gt;"&amp;$F$2+2.1))+(COUNTIF('Round 1 - Hole by Hole'!G72,"&gt;"&amp;$G$2+2.1))+(COUNTIF('Round 1 - Hole by Hole'!H72,"&gt;"&amp;$H$2+2.1))+(COUNTIF('Round 1 - Hole by Hole'!I72,"&gt;"&amp;$I$2+2.1))+(COUNTIF('Round 1 - Hole by Hole'!J72,"&gt;"&amp;$J$2+2.1))+(COUNTIF('Round 1 - Hole by Hole'!L72,"&gt;"&amp;$L$2+2.1))+(COUNTIF('Round 1 - Hole by Hole'!M72,"&gt;"&amp;$M$2+2.1))+(COUNTIF('Round 1 - Hole by Hole'!N72,"&gt;"&amp;$N$2+2.1))+(COUNTIF('Round 1 - Hole by Hole'!O72,"&gt;"&amp;$O$2+2.1))+(COUNTIF('Round 1 - Hole by Hole'!P72,"&gt;"&amp;$P$2+2.1))+(COUNTIF('Round 1 - Hole by Hole'!Q72,"&gt;"&amp;$Q$2+2.1))+(COUNTIF('Round 1 - Hole by Hole'!R72,"&gt;"&amp;$R$2+2.1))+(COUNTIF('Round 1 - Hole by Hole'!S72,"&gt;"&amp;$S$2+2.1))+(COUNTIF('Round 1 - Hole by Hole'!T72,"&gt;"&amp;$T$2+2.1))</f>
        <v>1</v>
      </c>
      <c r="J75" s="86">
        <f>SUM(COUNTIF('Round 2 - Hole by Hole'!B72,"&lt;"&amp;$B$2-1.9))+(COUNTIF('Round 2 - Hole by Hole'!C72,"&lt;"&amp;$C$2-1.9))+(COUNTIF('Round 2 - Hole by Hole'!D72,"&lt;"&amp;$D$2-1.9))+(COUNTIF('Round 2 - Hole by Hole'!E72,"&lt;"&amp;$E$2-1.9))+(COUNTIF('Round 2 - Hole by Hole'!F72,"&lt;"&amp;$F$2-1.9))+(COUNTIF('Round 2 - Hole by Hole'!G72,"&lt;"&amp;$G$2-1.9))+(COUNTIF('Round 2 - Hole by Hole'!H72,"&lt;"&amp;$H$2-1.9))+(COUNTIF('Round 2 - Hole by Hole'!I72,"&lt;"&amp;$I$2-1.9))+(COUNTIF('Round 2 - Hole by Hole'!J72,"&lt;"&amp;$J$2-1.9))+(COUNTIF('Round 2 - Hole by Hole'!L72,"&lt;"&amp;$L$2-1.9))+(COUNTIF('Round 2 - Hole by Hole'!M72,"&lt;"&amp;$M$2-1.9))+(COUNTIF('Round 2 - Hole by Hole'!N72,"&lt;"&amp;$N$2-1.9))+(COUNTIF('Round 2 - Hole by Hole'!O72,"&lt;"&amp;$O$2-1.9))+(COUNTIF('Round 2 - Hole by Hole'!P72,"&lt;"&amp;$P$2-1.9))+(COUNTIF('Round 2 - Hole by Hole'!Q72,"&lt;"&amp;$Q$2-1.9))+(COUNTIF('Round 2 - Hole by Hole'!R72,"&lt;"&amp;$R$2-1.9))+(COUNTIF('Round 2 - Hole by Hole'!S72,"&lt;"&amp;$S$2-1.9))+(COUNTIF('Round 2 - Hole by Hole'!T72,"&lt;"&amp;$T$2-1.9))</f>
        <v>0</v>
      </c>
      <c r="K75" s="87">
        <f>SUM(COUNTIF('Round 2 - Hole by Hole'!B72,"="&amp;$B$2-1))+(COUNTIF('Round 2 - Hole by Hole'!C72,"="&amp;$C$2-1))+(COUNTIF('Round 2 - Hole by Hole'!D72,"="&amp;$D$2-1))+(COUNTIF('Round 2 - Hole by Hole'!E72,"="&amp;$E$2-1))+(COUNTIF('Round 2 - Hole by Hole'!F72,"="&amp;$F$2-1))+(COUNTIF('Round 2 - Hole by Hole'!G72,"="&amp;$G$2-1))+(COUNTIF('Round 2 - Hole by Hole'!H72,"="&amp;$H$2-1))+(COUNTIF('Round 2 - Hole by Hole'!I72,"="&amp;$I$2-1))+(COUNTIF('Round 2 - Hole by Hole'!J72,"="&amp;$J$2-1))+(COUNTIF('Round 2 - Hole by Hole'!L72,"="&amp;$L$2-1))+(COUNTIF('Round 2 - Hole by Hole'!M72,"="&amp;$M$2-1))+(COUNTIF('Round 2 - Hole by Hole'!N72,"="&amp;$N$2-1))+(COUNTIF('Round 2 - Hole by Hole'!O72,"="&amp;$O$2-1))+(COUNTIF('Round 2 - Hole by Hole'!P72,"="&amp;$P$2-1))+(COUNTIF('Round 2 - Hole by Hole'!Q72,"="&amp;$Q$2-1))+(COUNTIF('Round 2 - Hole by Hole'!R72,"="&amp;$R$2-1))+(COUNTIF('Round 2 - Hole by Hole'!S72,"="&amp;$S$2-1))+(COUNTIF('Round 2 - Hole by Hole'!T72,"="&amp;$T$2-1))</f>
        <v>0</v>
      </c>
      <c r="L75" s="87">
        <f>SUM(COUNTIF('Round 2 - Hole by Hole'!B72,"="&amp;$B$2))+(COUNTIF('Round 2 - Hole by Hole'!C72,"="&amp;$C$2))+(COUNTIF('Round 2 - Hole by Hole'!D72,"="&amp;$D$2))+(COUNTIF('Round 2 - Hole by Hole'!E72,"="&amp;$E$2))+(COUNTIF('Round 2 - Hole by Hole'!F72,"="&amp;$F$2))+(COUNTIF('Round 2 - Hole by Hole'!G72,"="&amp;$G$2))+(COUNTIF('Round 2 - Hole by Hole'!H72,"="&amp;$H$2))+(COUNTIF('Round 2 - Hole by Hole'!I72,"="&amp;$I$2))+(COUNTIF('Round 2 - Hole by Hole'!J72,"="&amp;$J$2))+(COUNTIF('Round 2 - Hole by Hole'!L72,"="&amp;$L$2))+(COUNTIF('Round 2 - Hole by Hole'!M72,"="&amp;$M$2))+(COUNTIF('Round 2 - Hole by Hole'!N72,"="&amp;$N$2))+(COUNTIF('Round 2 - Hole by Hole'!O72,"="&amp;$O$2))+(COUNTIF('Round 2 - Hole by Hole'!P72,"="&amp;$P$2))+(COUNTIF('Round 2 - Hole by Hole'!Q72,"="&amp;$Q$2))+(COUNTIF('Round 2 - Hole by Hole'!R72,"="&amp;$R$2))+(COUNTIF('Round 2 - Hole by Hole'!S72,"="&amp;$S$2))+(COUNTIF('Round 2 - Hole by Hole'!T72,"="&amp;$T$2))</f>
        <v>1</v>
      </c>
      <c r="M75" s="87">
        <f>SUM(COUNTIF('Round 2 - Hole by Hole'!B72,"="&amp;$B$2+1))+(COUNTIF('Round 2 - Hole by Hole'!C72,"="&amp;$C$2+1))+(COUNTIF('Round 2 - Hole by Hole'!D72,"="&amp;$D$2+1))+(COUNTIF('Round 2 - Hole by Hole'!E72,"="&amp;$E$2+1))+(COUNTIF('Round 2 - Hole by Hole'!F72,"="&amp;$F$2+1))+(COUNTIF('Round 2 - Hole by Hole'!G72,"="&amp;$G$2+1))+(COUNTIF('Round 2 - Hole by Hole'!H72,"="&amp;$H$2+1))+(COUNTIF('Round 2 - Hole by Hole'!I72,"="&amp;$I$2+1))+(COUNTIF('Round 2 - Hole by Hole'!J72,"="&amp;$J$2+1))+(COUNTIF('Round 2 - Hole by Hole'!L72,"="&amp;$L$2+1))+(COUNTIF('Round 2 - Hole by Hole'!M72,"="&amp;$M$2+1))+(COUNTIF('Round 2 - Hole by Hole'!N72,"="&amp;$N$2+1))+(COUNTIF('Round 2 - Hole by Hole'!O72,"="&amp;$O$2+1))+(COUNTIF('Round 2 - Hole by Hole'!P72,"="&amp;$P$2+1))+(COUNTIF('Round 2 - Hole by Hole'!Q72,"="&amp;$Q$2+1))+(COUNTIF('Round 2 - Hole by Hole'!R72,"="&amp;$R$2+1))+(COUNTIF('Round 2 - Hole by Hole'!S72,"="&amp;$S$2+1))+(COUNTIF('Round 2 - Hole by Hole'!T72,"="&amp;$T$2+1))</f>
        <v>7</v>
      </c>
      <c r="N75" s="87">
        <f>SUM(COUNTIF('Round 2 - Hole by Hole'!B72,"="&amp;$B$2+2))+(COUNTIF('Round 2 - Hole by Hole'!C72,"="&amp;$C$2+2))+(COUNTIF('Round 2 - Hole by Hole'!D72,"="&amp;$D$2+2))+(COUNTIF('Round 2 - Hole by Hole'!E72,"="&amp;$E$2+2))+(COUNTIF('Round 2 - Hole by Hole'!F72,"="&amp;$F$2+2))+(COUNTIF('Round 2 - Hole by Hole'!G72,"="&amp;$G$2+2))+(COUNTIF('Round 2 - Hole by Hole'!H72,"="&amp;$H$2+2))+(COUNTIF('Round 2 - Hole by Hole'!I72,"="&amp;$I$2+2))+(COUNTIF('Round 2 - Hole by Hole'!J72,"="&amp;$J$2+2))+(COUNTIF('Round 2 - Hole by Hole'!L72,"="&amp;$L$2+2))+(COUNTIF('Round 2 - Hole by Hole'!M72,"="&amp;$M$2+2))+(COUNTIF('Round 2 - Hole by Hole'!N72,"="&amp;$N$2+2))+(COUNTIF('Round 2 - Hole by Hole'!O72,"="&amp;$O$2+2))+(COUNTIF('Round 2 - Hole by Hole'!P72,"="&amp;$P$2+2))+(COUNTIF('Round 2 - Hole by Hole'!Q72,"="&amp;$Q$2+2))+(COUNTIF('Round 2 - Hole by Hole'!R72,"="&amp;$R$2+2))+(COUNTIF('Round 2 - Hole by Hole'!S72,"="&amp;$S$2+2))+(COUNTIF('Round 2 - Hole by Hole'!T72,"="&amp;$T$2+2))</f>
        <v>7</v>
      </c>
      <c r="O75" s="87">
        <f>SUM(COUNTIF('Round 2 - Hole by Hole'!B72,"&gt;"&amp;$B$2+2.1))+(COUNTIF('Round 2 - Hole by Hole'!C72,"&gt;"&amp;$C$2+2.1))+(COUNTIF('Round 2 - Hole by Hole'!D72,"&gt;"&amp;$D$2+2.1))+(COUNTIF('Round 2 - Hole by Hole'!E72,"&gt;"&amp;$E$2+2.1))+(COUNTIF('Round 2 - Hole by Hole'!F72,"&gt;"&amp;$F$2+2.1))+(COUNTIF('Round 2 - Hole by Hole'!G72,"&gt;"&amp;$G$2+2.1))+(COUNTIF('Round 2 - Hole by Hole'!H72,"&gt;"&amp;$H$2+2.1))+(COUNTIF('Round 2 - Hole by Hole'!I72,"&gt;"&amp;$I$2+2.1))+(COUNTIF('Round 2 - Hole by Hole'!J72,"&gt;"&amp;$J$2+2.1))+(COUNTIF('Round 2 - Hole by Hole'!L72,"&gt;"&amp;$L$2+2.1))+(COUNTIF('Round 2 - Hole by Hole'!M72,"&gt;"&amp;$M$2+2.1))+(COUNTIF('Round 2 - Hole by Hole'!N72,"&gt;"&amp;$N$2+2.1))+(COUNTIF('Round 2 - Hole by Hole'!O72,"&gt;"&amp;$O$2+2.1))+(COUNTIF('Round 2 - Hole by Hole'!P72,"&gt;"&amp;$P$2+2.1))+(COUNTIF('Round 2 - Hole by Hole'!Q72,"&gt;"&amp;$Q$2+2.1))+(COUNTIF('Round 2 - Hole by Hole'!R72,"&gt;"&amp;$R$2+2.1))+(COUNTIF('Round 2 - Hole by Hole'!S72,"&gt;"&amp;$S$2+2.1))+(COUNTIF('Round 2 - Hole by Hole'!T72,"&gt;"&amp;$T$2+2.1))</f>
        <v>3</v>
      </c>
      <c r="Q75" s="86">
        <f>SUM(COUNTIF('Round 3 - Hole by Hole'!B72,"&lt;"&amp;$B$3-1.9))+(COUNTIF('Round 3 - Hole by Hole'!C72,"&lt;"&amp;$C$3-1.9))+(COUNTIF('Round 3 - Hole by Hole'!D72,"&lt;"&amp;$D$3-1.9))+(COUNTIF('Round 3 - Hole by Hole'!E72,"&lt;"&amp;$E$3-1.9))+(COUNTIF('Round 3 - Hole by Hole'!F72,"&lt;"&amp;$F$3-1.9))+(COUNTIF('Round 3 - Hole by Hole'!G72,"&lt;"&amp;$G$3-1.9))+(COUNTIF('Round 3 - Hole by Hole'!H72,"&lt;"&amp;$H$3-1.9))+(COUNTIF('Round 3 - Hole by Hole'!I72,"&lt;"&amp;$I$3-1.9))+(COUNTIF('Round 3 - Hole by Hole'!J72,"&lt;"&amp;$J$3-1.9))+(COUNTIF('Round 3 - Hole by Hole'!L72,"&lt;"&amp;$L$3-1.9))+(COUNTIF('Round 3 - Hole by Hole'!M72,"&lt;"&amp;$M$3-1.9))+(COUNTIF('Round 3 - Hole by Hole'!N72,"&lt;"&amp;$N$3-1.9))+(COUNTIF('Round 3 - Hole by Hole'!O72,"&lt;"&amp;$O$3-1.9))+(COUNTIF('Round 3 - Hole by Hole'!P72,"&lt;"&amp;$P$3-1.9))+(COUNTIF('Round 3 - Hole by Hole'!Q72,"&lt;"&amp;$Q$3-1.9))+(COUNTIF('Round 3 - Hole by Hole'!R72,"&lt;"&amp;$R$3-1.9))+(COUNTIF('Round 3 - Hole by Hole'!S72,"&lt;"&amp;$S$3-1.9))+(COUNTIF('Round 3 - Hole by Hole'!T72,"&lt;"&amp;$T$3-1.9))</f>
        <v>0</v>
      </c>
      <c r="R75" s="87">
        <f>SUM(COUNTIF('Round 3 - Hole by Hole'!B72,"="&amp;$B$3-1))+(COUNTIF('Round 3 - Hole by Hole'!C72,"="&amp;$C$3-1))+(COUNTIF('Round 3 - Hole by Hole'!D72,"="&amp;$D$3-1))+(COUNTIF('Round 3 - Hole by Hole'!E72,"="&amp;$E$3-1))+(COUNTIF('Round 3 - Hole by Hole'!F72,"="&amp;$F$3-1))+(COUNTIF('Round 3 - Hole by Hole'!G72,"="&amp;$G$3-1))+(COUNTIF('Round 3 - Hole by Hole'!H72,"="&amp;$H$3-1))+(COUNTIF('Round 3 - Hole by Hole'!I72,"="&amp;$I$3-1))+(COUNTIF('Round 3 - Hole by Hole'!J72,"="&amp;$J$3-1))+(COUNTIF('Round 3 - Hole by Hole'!L72,"="&amp;$L$3-1))+(COUNTIF('Round 3 - Hole by Hole'!M72,"="&amp;$M$3-1))+(COUNTIF('Round 3 - Hole by Hole'!N72,"="&amp;$N$3-1))+(COUNTIF('Round 3 - Hole by Hole'!O72,"="&amp;$O$3-1))+(COUNTIF('Round 3 - Hole by Hole'!P72,"="&amp;$P$3-1))+(COUNTIF('Round 3 - Hole by Hole'!Q72,"="&amp;$Q$3-1))+(COUNTIF('Round 3 - Hole by Hole'!R72,"="&amp;$R$3-1))+(COUNTIF('Round 3 - Hole by Hole'!S72,"="&amp;$S$3-1))+(COUNTIF('Round 3 - Hole by Hole'!T72,"="&amp;$T$3-1))</f>
        <v>0</v>
      </c>
      <c r="S75" s="87">
        <f>SUM(COUNTIF('Round 3 - Hole by Hole'!B72,"="&amp;$B$3))+(COUNTIF('Round 3 - Hole by Hole'!C72,"="&amp;$C$3))+(COUNTIF('Round 3 - Hole by Hole'!D72,"="&amp;$D$3))+(COUNTIF('Round 3 - Hole by Hole'!E72,"="&amp;$E$3))+(COUNTIF('Round 3 - Hole by Hole'!F72,"="&amp;$F$3))+(COUNTIF('Round 3 - Hole by Hole'!G72,"="&amp;$G$3))+(COUNTIF('Round 3 - Hole by Hole'!H72,"="&amp;$H$3))+(COUNTIF('Round 3 - Hole by Hole'!I72,"="&amp;$I$3))+(COUNTIF('Round 3 - Hole by Hole'!J72,"="&amp;$J$3))+(COUNTIF('Round 3 - Hole by Hole'!L72,"="&amp;$L$3))+(COUNTIF('Round 3 - Hole by Hole'!M72,"="&amp;$M$3))+(COUNTIF('Round 3 - Hole by Hole'!N72,"="&amp;$N$3))+(COUNTIF('Round 3 - Hole by Hole'!O72,"="&amp;$O$3))+(COUNTIF('Round 3 - Hole by Hole'!P72,"="&amp;$P$3))+(COUNTIF('Round 3 - Hole by Hole'!Q72,"="&amp;$Q$3))+(COUNTIF('Round 3 - Hole by Hole'!R72,"="&amp;$R$3))+(COUNTIF('Round 3 - Hole by Hole'!S72,"="&amp;$S$3))+(COUNTIF('Round 3 - Hole by Hole'!T72,"="&amp;$T$3))</f>
        <v>4</v>
      </c>
      <c r="T75" s="87">
        <f>SUM(COUNTIF('Round 3 - Hole by Hole'!B72,"="&amp;$B$3+1))+(COUNTIF('Round 3 - Hole by Hole'!C72,"="&amp;$C$3+1))+(COUNTIF('Round 3 - Hole by Hole'!D72,"="&amp;$D$3+1))+(COUNTIF('Round 3 - Hole by Hole'!E72,"="&amp;$E$3+1))+(COUNTIF('Round 3 - Hole by Hole'!F72,"="&amp;$F$3+1))+(COUNTIF('Round 3 - Hole by Hole'!G72,"="&amp;$G$3+1))+(COUNTIF('Round 3 - Hole by Hole'!H72,"="&amp;$H$3+1))+(COUNTIF('Round 3 - Hole by Hole'!I72,"="&amp;$I$3+1))+(COUNTIF('Round 3 - Hole by Hole'!J72,"="&amp;$J$3+1))+(COUNTIF('Round 3 - Hole by Hole'!L72,"="&amp;$L$3+1))+(COUNTIF('Round 3 - Hole by Hole'!M72,"="&amp;$M$3+1))+(COUNTIF('Round 3 - Hole by Hole'!N72,"="&amp;$N$3+1))+(COUNTIF('Round 3 - Hole by Hole'!O72,"="&amp;$O$3+1))+(COUNTIF('Round 3 - Hole by Hole'!P72,"="&amp;$P$3+1))+(COUNTIF('Round 3 - Hole by Hole'!Q72,"="&amp;$Q$3+1))+(COUNTIF('Round 3 - Hole by Hole'!R72,"="&amp;$R$3+1))+(COUNTIF('Round 3 - Hole by Hole'!S72,"="&amp;$S$3+1))+(COUNTIF('Round 3 - Hole by Hole'!T72,"="&amp;$T$3+1))</f>
        <v>6</v>
      </c>
      <c r="U75" s="87">
        <f>SUM(COUNTIF('Round 3 - Hole by Hole'!B72,"="&amp;$B$3+2))+(COUNTIF('Round 3 - Hole by Hole'!C72,"="&amp;$C$3+2))+(COUNTIF('Round 3 - Hole by Hole'!D72,"="&amp;$D$3+2))+(COUNTIF('Round 3 - Hole by Hole'!E72,"="&amp;$E$3+2))+(COUNTIF('Round 3 - Hole by Hole'!F72,"="&amp;$F$3+2))+(COUNTIF('Round 3 - Hole by Hole'!G72,"="&amp;$G$3+2))+(COUNTIF('Round 3 - Hole by Hole'!H72,"="&amp;$H$3+2))+(COUNTIF('Round 3 - Hole by Hole'!I72,"="&amp;$I$3+2))+(COUNTIF('Round 3 - Hole by Hole'!J72,"="&amp;$J$3+2))+(COUNTIF('Round 3 - Hole by Hole'!L72,"="&amp;$L$3+2))+(COUNTIF('Round 3 - Hole by Hole'!M72,"="&amp;$M$3+2))+(COUNTIF('Round 3 - Hole by Hole'!N72,"="&amp;$N$3+2))+(COUNTIF('Round 3 - Hole by Hole'!O72,"="&amp;$O$3+2))+(COUNTIF('Round 3 - Hole by Hole'!P72,"="&amp;$P$3+2))+(COUNTIF('Round 3 - Hole by Hole'!Q72,"="&amp;$Q$3+2))+(COUNTIF('Round 3 - Hole by Hole'!R72,"="&amp;$R$3+2))+(COUNTIF('Round 3 - Hole by Hole'!S72,"="&amp;$S$3+2))+(COUNTIF('Round 3 - Hole by Hole'!T72,"="&amp;$T$3+2))</f>
        <v>7</v>
      </c>
      <c r="V75" s="87">
        <f>SUM(COUNTIF('Round 3 - Hole by Hole'!B72,"&gt;"&amp;$B$3+2.1))+(COUNTIF('Round 3 - Hole by Hole'!C72,"&gt;"&amp;$C$3+2.1))+(COUNTIF('Round 3 - Hole by Hole'!D72,"&gt;"&amp;$D$3+2.1))+(COUNTIF('Round 3 - Hole by Hole'!E72,"&gt;"&amp;$E$3+2.1))+(COUNTIF('Round 3 - Hole by Hole'!F72,"&gt;"&amp;$F$3+2.1))+(COUNTIF('Round 3 - Hole by Hole'!G72,"&gt;"&amp;$G$3+2.1))+(COUNTIF('Round 3 - Hole by Hole'!H72,"&gt;"&amp;$H$3+2.1))+(COUNTIF('Round 3 - Hole by Hole'!I72,"&gt;"&amp;$I$3+2.1))+(COUNTIF('Round 3 - Hole by Hole'!J72,"&gt;"&amp;$J$3+2.1))+(COUNTIF('Round 3 - Hole by Hole'!L72,"&gt;"&amp;$L$3+2.1))+(COUNTIF('Round 3 - Hole by Hole'!M72,"&gt;"&amp;$M$3+2.1))+(COUNTIF('Round 3 - Hole by Hole'!N72,"&gt;"&amp;$N$3+2.1))+(COUNTIF('Round 3 - Hole by Hole'!O72,"&gt;"&amp;$O$3+2.1))+(COUNTIF('Round 3 - Hole by Hole'!P72,"&gt;"&amp;$P$3+2.1))+(COUNTIF('Round 3 - Hole by Hole'!Q72,"&gt;"&amp;$Q$3+2.1))+(COUNTIF('Round 3 - Hole by Hole'!R72,"&gt;"&amp;$R$3+2.1))+(COUNTIF('Round 3 - Hole by Hole'!S72,"&gt;"&amp;$S$3+2.1))+(COUNTIF('Round 3 - Hole by Hole'!T72,"&gt;"&amp;$T$3+2.1))</f>
        <v>1</v>
      </c>
      <c r="X75" s="86">
        <f t="shared" si="103"/>
        <v>0</v>
      </c>
      <c r="Y75" s="86">
        <f t="shared" si="99"/>
        <v>0</v>
      </c>
      <c r="Z75" s="86">
        <f t="shared" si="100"/>
        <v>11</v>
      </c>
      <c r="AA75" s="86">
        <f t="shared" si="101"/>
        <v>19</v>
      </c>
      <c r="AB75" s="86">
        <f t="shared" si="102"/>
        <v>19</v>
      </c>
      <c r="AC75" s="86">
        <f t="shared" si="104"/>
        <v>5</v>
      </c>
    </row>
    <row r="76" spans="1:29">
      <c r="B76" s="88"/>
    </row>
    <row r="77" spans="1:29">
      <c r="A77" s="89" t="str">
        <f>'Players by Team'!G25</f>
        <v>KELLER</v>
      </c>
      <c r="B77" s="88"/>
      <c r="C77" s="83">
        <f t="shared" ref="C77:H77" si="105">SUM(C78:C82)</f>
        <v>0</v>
      </c>
      <c r="D77" s="83">
        <f t="shared" si="105"/>
        <v>8</v>
      </c>
      <c r="E77" s="83">
        <f t="shared" si="105"/>
        <v>41</v>
      </c>
      <c r="F77" s="83">
        <f t="shared" si="105"/>
        <v>27</v>
      </c>
      <c r="G77" s="83">
        <f t="shared" si="105"/>
        <v>11</v>
      </c>
      <c r="H77" s="83">
        <f t="shared" si="105"/>
        <v>3</v>
      </c>
      <c r="I77" s="84"/>
      <c r="J77" s="83">
        <f t="shared" ref="J77:O77" si="106">SUM(J78:J82)</f>
        <v>0</v>
      </c>
      <c r="K77" s="83">
        <f t="shared" si="106"/>
        <v>8</v>
      </c>
      <c r="L77" s="83">
        <f t="shared" si="106"/>
        <v>40</v>
      </c>
      <c r="M77" s="83">
        <f t="shared" si="106"/>
        <v>33</v>
      </c>
      <c r="N77" s="83">
        <f t="shared" si="106"/>
        <v>7</v>
      </c>
      <c r="O77" s="83">
        <f t="shared" si="106"/>
        <v>2</v>
      </c>
      <c r="P77" s="84"/>
      <c r="Q77" s="83">
        <f t="shared" ref="Q77:V77" si="107">SUM(Q78:Q82)</f>
        <v>0</v>
      </c>
      <c r="R77" s="83">
        <f t="shared" si="107"/>
        <v>2</v>
      </c>
      <c r="S77" s="83">
        <f t="shared" si="107"/>
        <v>52</v>
      </c>
      <c r="T77" s="83">
        <f t="shared" si="107"/>
        <v>27</v>
      </c>
      <c r="U77" s="83">
        <f t="shared" si="107"/>
        <v>7</v>
      </c>
      <c r="V77" s="83">
        <f t="shared" si="107"/>
        <v>2</v>
      </c>
      <c r="X77" s="83">
        <f t="shared" ref="X77:AC77" si="108">SUM(X78:X82)</f>
        <v>0</v>
      </c>
      <c r="Y77" s="83">
        <f t="shared" si="108"/>
        <v>18</v>
      </c>
      <c r="Z77" s="83">
        <f t="shared" si="108"/>
        <v>133</v>
      </c>
      <c r="AA77" s="83">
        <f t="shared" si="108"/>
        <v>87</v>
      </c>
      <c r="AB77" s="83">
        <f t="shared" si="108"/>
        <v>25</v>
      </c>
      <c r="AC77" s="83">
        <f t="shared" si="108"/>
        <v>7</v>
      </c>
    </row>
    <row r="78" spans="1:29">
      <c r="A78" s="60" t="str">
        <f>'Players by Team'!G26</f>
        <v>CHATHAM BETZ</v>
      </c>
      <c r="B78" s="90"/>
      <c r="C78" s="86">
        <f>SUM(COUNTIF('Round 1 - Hole by Hole'!B75,"&lt;"&amp;$B$2-1.9))+(COUNTIF('Round 1 - Hole by Hole'!C75,"&lt;"&amp;$C$2-1.9))+(COUNTIF('Round 1 - Hole by Hole'!D75,"&lt;"&amp;$D$2-1.9))+(COUNTIF('Round 1 - Hole by Hole'!E75,"&lt;"&amp;$E$2-1.9))+(COUNTIF('Round 1 - Hole by Hole'!F75,"&lt;"&amp;$F$2-1.9))+(COUNTIF('Round 1 - Hole by Hole'!G75,"&lt;"&amp;$G$2-1.9))+(COUNTIF('Round 1 - Hole by Hole'!H75,"&lt;"&amp;$H$2-1.9))+(COUNTIF('Round 1 - Hole by Hole'!I75,"&lt;"&amp;$I$2-1.9))+(COUNTIF('Round 1 - Hole by Hole'!J75,"&lt;"&amp;$J$2-1.9))+(COUNTIF('Round 1 - Hole by Hole'!L75,"&lt;"&amp;$L$2-1.9))+(COUNTIF('Round 1 - Hole by Hole'!M75,"&lt;"&amp;$M$2-1.9))+(COUNTIF('Round 1 - Hole by Hole'!N75,"&lt;"&amp;$N$2-1.9))+(COUNTIF('Round 1 - Hole by Hole'!O75,"&lt;"&amp;$O$2-1.9))+(COUNTIF('Round 1 - Hole by Hole'!P75,"&lt;"&amp;$P$2-1.9))+(COUNTIF('Round 1 - Hole by Hole'!Q75,"&lt;"&amp;$Q$2-1.9))+(COUNTIF('Round 1 - Hole by Hole'!R75,"&lt;"&amp;$R$2-1.9))+(COUNTIF('Round 1 - Hole by Hole'!S75,"&lt;"&amp;$S$2-1.9))+(COUNTIF('Round 1 - Hole by Hole'!T75,"&lt;"&amp;$T$2-1.9))</f>
        <v>0</v>
      </c>
      <c r="D78" s="87">
        <f>SUM(COUNTIF('Round 1 - Hole by Hole'!B75,"="&amp;$B$2-1))+(COUNTIF('Round 1 - Hole by Hole'!C75,"="&amp;$C$2-1))+(COUNTIF('Round 1 - Hole by Hole'!D75,"="&amp;$D$2-1))+(COUNTIF('Round 1 - Hole by Hole'!E75,"="&amp;$E$2-1))+(COUNTIF('Round 1 - Hole by Hole'!F75,"="&amp;$F$2-1))+(COUNTIF('Round 1 - Hole by Hole'!G75,"="&amp;$G$2-1))+(COUNTIF('Round 1 - Hole by Hole'!H75,"="&amp;$H$2-1))+(COUNTIF('Round 1 - Hole by Hole'!I75,"="&amp;$I$2-1))+(COUNTIF('Round 1 - Hole by Hole'!J75,"="&amp;$J$2-1))+(COUNTIF('Round 1 - Hole by Hole'!L75,"="&amp;$L$2-1))+(COUNTIF('Round 1 - Hole by Hole'!M75,"="&amp;$M$2-1))+(COUNTIF('Round 1 - Hole by Hole'!N75,"="&amp;$N$2-1))+(COUNTIF('Round 1 - Hole by Hole'!O75,"="&amp;$O$2-1))+(COUNTIF('Round 1 - Hole by Hole'!P75,"="&amp;$P$2-1))+(COUNTIF('Round 1 - Hole by Hole'!Q75,"="&amp;$Q$2-1))+(COUNTIF('Round 1 - Hole by Hole'!R75,"="&amp;$R$2-1))+(COUNTIF('Round 1 - Hole by Hole'!S75,"="&amp;$S$2-1))+(COUNTIF('Round 1 - Hole by Hole'!T75,"="&amp;$T$2-1))</f>
        <v>3</v>
      </c>
      <c r="E78" s="87">
        <f>SUM(COUNTIF('Round 1 - Hole by Hole'!B75,"="&amp;$B$2))+(COUNTIF('Round 1 - Hole by Hole'!C75,"="&amp;$C$2))+(COUNTIF('Round 1 - Hole by Hole'!D75,"="&amp;$D$2))+(COUNTIF('Round 1 - Hole by Hole'!E75,"="&amp;$E$2))+(COUNTIF('Round 1 - Hole by Hole'!F75,"="&amp;$F$2))+(COUNTIF('Round 1 - Hole by Hole'!G75,"="&amp;$G$2))+(COUNTIF('Round 1 - Hole by Hole'!H75,"="&amp;$H$2))+(COUNTIF('Round 1 - Hole by Hole'!I75,"="&amp;$I$2))+(COUNTIF('Round 1 - Hole by Hole'!J75,"="&amp;$J$2))+(COUNTIF('Round 1 - Hole by Hole'!L75,"="&amp;$L$2))+(COUNTIF('Round 1 - Hole by Hole'!M75,"="&amp;$M$2))+(COUNTIF('Round 1 - Hole by Hole'!N75,"="&amp;$N$2))+(COUNTIF('Round 1 - Hole by Hole'!O75,"="&amp;$O$2))+(COUNTIF('Round 1 - Hole by Hole'!P75,"="&amp;$P$2))+(COUNTIF('Round 1 - Hole by Hole'!Q75,"="&amp;$Q$2))+(COUNTIF('Round 1 - Hole by Hole'!R75,"="&amp;$R$2))+(COUNTIF('Round 1 - Hole by Hole'!S75,"="&amp;$S$2))+(COUNTIF('Round 1 - Hole by Hole'!T75,"="&amp;$T$2))</f>
        <v>8</v>
      </c>
      <c r="F78" s="87">
        <f>SUM(COUNTIF('Round 1 - Hole by Hole'!B75,"="&amp;$B$2+1))+(COUNTIF('Round 1 - Hole by Hole'!C75,"="&amp;$C$2+1))+(COUNTIF('Round 1 - Hole by Hole'!D75,"="&amp;$D$2+1))+(COUNTIF('Round 1 - Hole by Hole'!E75,"="&amp;$E$2+1))+(COUNTIF('Round 1 - Hole by Hole'!F75,"="&amp;$F$2+1))+(COUNTIF('Round 1 - Hole by Hole'!G75,"="&amp;$G$2+1))+(COUNTIF('Round 1 - Hole by Hole'!H75,"="&amp;$H$2+1))+(COUNTIF('Round 1 - Hole by Hole'!I75,"="&amp;$I$2+1))+(COUNTIF('Round 1 - Hole by Hole'!J75,"="&amp;$J$2+1))+(COUNTIF('Round 1 - Hole by Hole'!L75,"="&amp;$L$2+1))+(COUNTIF('Round 1 - Hole by Hole'!M75,"="&amp;$M$2+1))+(COUNTIF('Round 1 - Hole by Hole'!N75,"="&amp;$N$2+1))+(COUNTIF('Round 1 - Hole by Hole'!O75,"="&amp;$O$2+1))+(COUNTIF('Round 1 - Hole by Hole'!P75,"="&amp;$P$2+1))+(COUNTIF('Round 1 - Hole by Hole'!Q75,"="&amp;$Q$2+1))+(COUNTIF('Round 1 - Hole by Hole'!R75,"="&amp;$R$2+1))+(COUNTIF('Round 1 - Hole by Hole'!S75,"="&amp;$S$2+1))+(COUNTIF('Round 1 - Hole by Hole'!T75,"="&amp;$T$2+1))</f>
        <v>5</v>
      </c>
      <c r="G78" s="87">
        <f>SUM(COUNTIF('Round 1 - Hole by Hole'!B75,"="&amp;$B$2+2))+(COUNTIF('Round 1 - Hole by Hole'!C75,"="&amp;$C$2+2))+(COUNTIF('Round 1 - Hole by Hole'!D75,"="&amp;$D$2+2))+(COUNTIF('Round 1 - Hole by Hole'!E75,"="&amp;$E$2+2))+(COUNTIF('Round 1 - Hole by Hole'!F75,"="&amp;$F$2+2))+(COUNTIF('Round 1 - Hole by Hole'!G75,"="&amp;$G$2+2))+(COUNTIF('Round 1 - Hole by Hole'!H75,"="&amp;$H$2+2))+(COUNTIF('Round 1 - Hole by Hole'!I75,"="&amp;$I$2+2))+(COUNTIF('Round 1 - Hole by Hole'!J75,"="&amp;$J$2+2))+(COUNTIF('Round 1 - Hole by Hole'!L75,"="&amp;$L$2+2))+(COUNTIF('Round 1 - Hole by Hole'!M75,"="&amp;$M$2+2))+(COUNTIF('Round 1 - Hole by Hole'!N75,"="&amp;$N$2+2))+(COUNTIF('Round 1 - Hole by Hole'!O75,"="&amp;$O$2+2))+(COUNTIF('Round 1 - Hole by Hole'!P75,"="&amp;$P$2+2))+(COUNTIF('Round 1 - Hole by Hole'!Q75,"="&amp;$Q$2+2))+(COUNTIF('Round 1 - Hole by Hole'!R75,"="&amp;$R$2+2))+(COUNTIF('Round 1 - Hole by Hole'!S75,"="&amp;$S$2+2))+(COUNTIF('Round 1 - Hole by Hole'!T75,"="&amp;$T$2+2))</f>
        <v>2</v>
      </c>
      <c r="H78" s="87">
        <f>SUM(COUNTIF('Round 1 - Hole by Hole'!B75,"&gt;"&amp;$B$2+2.1))+(COUNTIF('Round 1 - Hole by Hole'!C75,"&gt;"&amp;$C$2+2.1))+(COUNTIF('Round 1 - Hole by Hole'!D75,"&gt;"&amp;$D$2+2.1))+(COUNTIF('Round 1 - Hole by Hole'!E75,"&gt;"&amp;$E$2+2.1))+(COUNTIF('Round 1 - Hole by Hole'!F75,"&gt;"&amp;$F$2+2.1))+(COUNTIF('Round 1 - Hole by Hole'!G75,"&gt;"&amp;$G$2+2.1))+(COUNTIF('Round 1 - Hole by Hole'!H75,"&gt;"&amp;$H$2+2.1))+(COUNTIF('Round 1 - Hole by Hole'!I75,"&gt;"&amp;$I$2+2.1))+(COUNTIF('Round 1 - Hole by Hole'!J75,"&gt;"&amp;$J$2+2.1))+(COUNTIF('Round 1 - Hole by Hole'!L75,"&gt;"&amp;$L$2+2.1))+(COUNTIF('Round 1 - Hole by Hole'!M75,"&gt;"&amp;$M$2+2.1))+(COUNTIF('Round 1 - Hole by Hole'!N75,"&gt;"&amp;$N$2+2.1))+(COUNTIF('Round 1 - Hole by Hole'!O75,"&gt;"&amp;$O$2+2.1))+(COUNTIF('Round 1 - Hole by Hole'!P75,"&gt;"&amp;$P$2+2.1))+(COUNTIF('Round 1 - Hole by Hole'!Q75,"&gt;"&amp;$Q$2+2.1))+(COUNTIF('Round 1 - Hole by Hole'!R75,"&gt;"&amp;$R$2+2.1))+(COUNTIF('Round 1 - Hole by Hole'!S75,"&gt;"&amp;$S$2+2.1))+(COUNTIF('Round 1 - Hole by Hole'!T75,"&gt;"&amp;$T$2+2.1))</f>
        <v>0</v>
      </c>
      <c r="J78" s="86">
        <f>SUM(COUNTIF('Round 2 - Hole by Hole'!B75,"&lt;"&amp;$B$2-1.9))+(COUNTIF('Round 2 - Hole by Hole'!C75,"&lt;"&amp;$C$2-1.9))+(COUNTIF('Round 2 - Hole by Hole'!D75,"&lt;"&amp;$D$2-1.9))+(COUNTIF('Round 2 - Hole by Hole'!E75,"&lt;"&amp;$E$2-1.9))+(COUNTIF('Round 2 - Hole by Hole'!F75,"&lt;"&amp;$F$2-1.9))+(COUNTIF('Round 2 - Hole by Hole'!G75,"&lt;"&amp;$G$2-1.9))+(COUNTIF('Round 2 - Hole by Hole'!H75,"&lt;"&amp;$H$2-1.9))+(COUNTIF('Round 2 - Hole by Hole'!I75,"&lt;"&amp;$I$2-1.9))+(COUNTIF('Round 2 - Hole by Hole'!J75,"&lt;"&amp;$J$2-1.9))+(COUNTIF('Round 2 - Hole by Hole'!L75,"&lt;"&amp;$L$2-1.9))+(COUNTIF('Round 2 - Hole by Hole'!M75,"&lt;"&amp;$M$2-1.9))+(COUNTIF('Round 2 - Hole by Hole'!N75,"&lt;"&amp;$N$2-1.9))+(COUNTIF('Round 2 - Hole by Hole'!O75,"&lt;"&amp;$O$2-1.9))+(COUNTIF('Round 2 - Hole by Hole'!P75,"&lt;"&amp;$P$2-1.9))+(COUNTIF('Round 2 - Hole by Hole'!Q75,"&lt;"&amp;$Q$2-1.9))+(COUNTIF('Round 2 - Hole by Hole'!R75,"&lt;"&amp;$R$2-1.9))+(COUNTIF('Round 2 - Hole by Hole'!S75,"&lt;"&amp;$S$2-1.9))+(COUNTIF('Round 2 - Hole by Hole'!T75,"&lt;"&amp;$T$2-1.9))</f>
        <v>0</v>
      </c>
      <c r="K78" s="87">
        <f>SUM(COUNTIF('Round 2 - Hole by Hole'!B75,"="&amp;$B$2-1))+(COUNTIF('Round 2 - Hole by Hole'!C75,"="&amp;$C$2-1))+(COUNTIF('Round 2 - Hole by Hole'!D75,"="&amp;$D$2-1))+(COUNTIF('Round 2 - Hole by Hole'!E75,"="&amp;$E$2-1))+(COUNTIF('Round 2 - Hole by Hole'!F75,"="&amp;$F$2-1))+(COUNTIF('Round 2 - Hole by Hole'!G75,"="&amp;$G$2-1))+(COUNTIF('Round 2 - Hole by Hole'!H75,"="&amp;$H$2-1))+(COUNTIF('Round 2 - Hole by Hole'!I75,"="&amp;$I$2-1))+(COUNTIF('Round 2 - Hole by Hole'!J75,"="&amp;$J$2-1))+(COUNTIF('Round 2 - Hole by Hole'!L75,"="&amp;$L$2-1))+(COUNTIF('Round 2 - Hole by Hole'!M75,"="&amp;$M$2-1))+(COUNTIF('Round 2 - Hole by Hole'!N75,"="&amp;$N$2-1))+(COUNTIF('Round 2 - Hole by Hole'!O75,"="&amp;$O$2-1))+(COUNTIF('Round 2 - Hole by Hole'!P75,"="&amp;$P$2-1))+(COUNTIF('Round 2 - Hole by Hole'!Q75,"="&amp;$Q$2-1))+(COUNTIF('Round 2 - Hole by Hole'!R75,"="&amp;$R$2-1))+(COUNTIF('Round 2 - Hole by Hole'!S75,"="&amp;$S$2-1))+(COUNTIF('Round 2 - Hole by Hole'!T75,"="&amp;$T$2-1))</f>
        <v>1</v>
      </c>
      <c r="L78" s="87">
        <f>SUM(COUNTIF('Round 2 - Hole by Hole'!B75,"="&amp;$B$2))+(COUNTIF('Round 2 - Hole by Hole'!C75,"="&amp;$C$2))+(COUNTIF('Round 2 - Hole by Hole'!D75,"="&amp;$D$2))+(COUNTIF('Round 2 - Hole by Hole'!E75,"="&amp;$E$2))+(COUNTIF('Round 2 - Hole by Hole'!F75,"="&amp;$F$2))+(COUNTIF('Round 2 - Hole by Hole'!G75,"="&amp;$G$2))+(COUNTIF('Round 2 - Hole by Hole'!H75,"="&amp;$H$2))+(COUNTIF('Round 2 - Hole by Hole'!I75,"="&amp;$I$2))+(COUNTIF('Round 2 - Hole by Hole'!J75,"="&amp;$J$2))+(COUNTIF('Round 2 - Hole by Hole'!L75,"="&amp;$L$2))+(COUNTIF('Round 2 - Hole by Hole'!M75,"="&amp;$M$2))+(COUNTIF('Round 2 - Hole by Hole'!N75,"="&amp;$N$2))+(COUNTIF('Round 2 - Hole by Hole'!O75,"="&amp;$O$2))+(COUNTIF('Round 2 - Hole by Hole'!P75,"="&amp;$P$2))+(COUNTIF('Round 2 - Hole by Hole'!Q75,"="&amp;$Q$2))+(COUNTIF('Round 2 - Hole by Hole'!R75,"="&amp;$R$2))+(COUNTIF('Round 2 - Hole by Hole'!S75,"="&amp;$S$2))+(COUNTIF('Round 2 - Hole by Hole'!T75,"="&amp;$T$2))</f>
        <v>10</v>
      </c>
      <c r="M78" s="87">
        <f>SUM(COUNTIF('Round 2 - Hole by Hole'!B75,"="&amp;$B$2+1))+(COUNTIF('Round 2 - Hole by Hole'!C75,"="&amp;$C$2+1))+(COUNTIF('Round 2 - Hole by Hole'!D75,"="&amp;$D$2+1))+(COUNTIF('Round 2 - Hole by Hole'!E75,"="&amp;$E$2+1))+(COUNTIF('Round 2 - Hole by Hole'!F75,"="&amp;$F$2+1))+(COUNTIF('Round 2 - Hole by Hole'!G75,"="&amp;$G$2+1))+(COUNTIF('Round 2 - Hole by Hole'!H75,"="&amp;$H$2+1))+(COUNTIF('Round 2 - Hole by Hole'!I75,"="&amp;$I$2+1))+(COUNTIF('Round 2 - Hole by Hole'!J75,"="&amp;$J$2+1))+(COUNTIF('Round 2 - Hole by Hole'!L75,"="&amp;$L$2+1))+(COUNTIF('Round 2 - Hole by Hole'!M75,"="&amp;$M$2+1))+(COUNTIF('Round 2 - Hole by Hole'!N75,"="&amp;$N$2+1))+(COUNTIF('Round 2 - Hole by Hole'!O75,"="&amp;$O$2+1))+(COUNTIF('Round 2 - Hole by Hole'!P75,"="&amp;$P$2+1))+(COUNTIF('Round 2 - Hole by Hole'!Q75,"="&amp;$Q$2+1))+(COUNTIF('Round 2 - Hole by Hole'!R75,"="&amp;$R$2+1))+(COUNTIF('Round 2 - Hole by Hole'!S75,"="&amp;$S$2+1))+(COUNTIF('Round 2 - Hole by Hole'!T75,"="&amp;$T$2+1))</f>
        <v>5</v>
      </c>
      <c r="N78" s="87">
        <f>SUM(COUNTIF('Round 2 - Hole by Hole'!B75,"="&amp;$B$2+2))+(COUNTIF('Round 2 - Hole by Hole'!C75,"="&amp;$C$2+2))+(COUNTIF('Round 2 - Hole by Hole'!D75,"="&amp;$D$2+2))+(COUNTIF('Round 2 - Hole by Hole'!E75,"="&amp;$E$2+2))+(COUNTIF('Round 2 - Hole by Hole'!F75,"="&amp;$F$2+2))+(COUNTIF('Round 2 - Hole by Hole'!G75,"="&amp;$G$2+2))+(COUNTIF('Round 2 - Hole by Hole'!H75,"="&amp;$H$2+2))+(COUNTIF('Round 2 - Hole by Hole'!I75,"="&amp;$I$2+2))+(COUNTIF('Round 2 - Hole by Hole'!J75,"="&amp;$J$2+2))+(COUNTIF('Round 2 - Hole by Hole'!L75,"="&amp;$L$2+2))+(COUNTIF('Round 2 - Hole by Hole'!M75,"="&amp;$M$2+2))+(COUNTIF('Round 2 - Hole by Hole'!N75,"="&amp;$N$2+2))+(COUNTIF('Round 2 - Hole by Hole'!O75,"="&amp;$O$2+2))+(COUNTIF('Round 2 - Hole by Hole'!P75,"="&amp;$P$2+2))+(COUNTIF('Round 2 - Hole by Hole'!Q75,"="&amp;$Q$2+2))+(COUNTIF('Round 2 - Hole by Hole'!R75,"="&amp;$R$2+2))+(COUNTIF('Round 2 - Hole by Hole'!S75,"="&amp;$S$2+2))+(COUNTIF('Round 2 - Hole by Hole'!T75,"="&amp;$T$2+2))</f>
        <v>2</v>
      </c>
      <c r="O78" s="87">
        <f>SUM(COUNTIF('Round 2 - Hole by Hole'!B75,"&gt;"&amp;$B$2+2.1))+(COUNTIF('Round 2 - Hole by Hole'!C75,"&gt;"&amp;$C$2+2.1))+(COUNTIF('Round 2 - Hole by Hole'!D75,"&gt;"&amp;$D$2+2.1))+(COUNTIF('Round 2 - Hole by Hole'!E75,"&gt;"&amp;$E$2+2.1))+(COUNTIF('Round 2 - Hole by Hole'!F75,"&gt;"&amp;$F$2+2.1))+(COUNTIF('Round 2 - Hole by Hole'!G75,"&gt;"&amp;$G$2+2.1))+(COUNTIF('Round 2 - Hole by Hole'!H75,"&gt;"&amp;$H$2+2.1))+(COUNTIF('Round 2 - Hole by Hole'!I75,"&gt;"&amp;$I$2+2.1))+(COUNTIF('Round 2 - Hole by Hole'!J75,"&gt;"&amp;$J$2+2.1))+(COUNTIF('Round 2 - Hole by Hole'!L75,"&gt;"&amp;$L$2+2.1))+(COUNTIF('Round 2 - Hole by Hole'!M75,"&gt;"&amp;$M$2+2.1))+(COUNTIF('Round 2 - Hole by Hole'!N75,"&gt;"&amp;$N$2+2.1))+(COUNTIF('Round 2 - Hole by Hole'!O75,"&gt;"&amp;$O$2+2.1))+(COUNTIF('Round 2 - Hole by Hole'!P75,"&gt;"&amp;$P$2+2.1))+(COUNTIF('Round 2 - Hole by Hole'!Q75,"&gt;"&amp;$Q$2+2.1))+(COUNTIF('Round 2 - Hole by Hole'!R75,"&gt;"&amp;$R$2+2.1))+(COUNTIF('Round 2 - Hole by Hole'!S75,"&gt;"&amp;$S$2+2.1))+(COUNTIF('Round 2 - Hole by Hole'!T75,"&gt;"&amp;$T$2+2.1))</f>
        <v>0</v>
      </c>
      <c r="Q78" s="86">
        <f>SUM(COUNTIF('Round 3 - Hole by Hole'!B75,"&lt;"&amp;$B$3-1.9))+(COUNTIF('Round 3 - Hole by Hole'!C75,"&lt;"&amp;$C$3-1.9))+(COUNTIF('Round 3 - Hole by Hole'!D75,"&lt;"&amp;$D$3-1.9))+(COUNTIF('Round 3 - Hole by Hole'!E75,"&lt;"&amp;$E$3-1.9))+(COUNTIF('Round 3 - Hole by Hole'!F75,"&lt;"&amp;$F$3-1.9))+(COUNTIF('Round 3 - Hole by Hole'!G75,"&lt;"&amp;$G$3-1.9))+(COUNTIF('Round 3 - Hole by Hole'!H75,"&lt;"&amp;$H$3-1.9))+(COUNTIF('Round 3 - Hole by Hole'!I75,"&lt;"&amp;$I$3-1.9))+(COUNTIF('Round 3 - Hole by Hole'!J75,"&lt;"&amp;$J$3-1.9))+(COUNTIF('Round 3 - Hole by Hole'!L75,"&lt;"&amp;$L$3-1.9))+(COUNTIF('Round 3 - Hole by Hole'!M75,"&lt;"&amp;$M$3-1.9))+(COUNTIF('Round 3 - Hole by Hole'!N75,"&lt;"&amp;$N$3-1.9))+(COUNTIF('Round 3 - Hole by Hole'!O75,"&lt;"&amp;$O$3-1.9))+(COUNTIF('Round 3 - Hole by Hole'!P75,"&lt;"&amp;$P$3-1.9))+(COUNTIF('Round 3 - Hole by Hole'!Q75,"&lt;"&amp;$Q$3-1.9))+(COUNTIF('Round 3 - Hole by Hole'!R75,"&lt;"&amp;$R$3-1.9))+(COUNTIF('Round 3 - Hole by Hole'!S75,"&lt;"&amp;$S$3-1.9))+(COUNTIF('Round 3 - Hole by Hole'!T75,"&lt;"&amp;$T$3-1.9))</f>
        <v>0</v>
      </c>
      <c r="R78" s="87">
        <f>SUM(COUNTIF('Round 3 - Hole by Hole'!B75,"="&amp;$B$3-1))+(COUNTIF('Round 3 - Hole by Hole'!C75,"="&amp;$C$3-1))+(COUNTIF('Round 3 - Hole by Hole'!D75,"="&amp;$D$3-1))+(COUNTIF('Round 3 - Hole by Hole'!E75,"="&amp;$E$3-1))+(COUNTIF('Round 3 - Hole by Hole'!F75,"="&amp;$F$3-1))+(COUNTIF('Round 3 - Hole by Hole'!G75,"="&amp;$G$3-1))+(COUNTIF('Round 3 - Hole by Hole'!H75,"="&amp;$H$3-1))+(COUNTIF('Round 3 - Hole by Hole'!I75,"="&amp;$I$3-1))+(COUNTIF('Round 3 - Hole by Hole'!J75,"="&amp;$J$3-1))+(COUNTIF('Round 3 - Hole by Hole'!L75,"="&amp;$L$3-1))+(COUNTIF('Round 3 - Hole by Hole'!M75,"="&amp;$M$3-1))+(COUNTIF('Round 3 - Hole by Hole'!N75,"="&amp;$N$3-1))+(COUNTIF('Round 3 - Hole by Hole'!O75,"="&amp;$O$3-1))+(COUNTIF('Round 3 - Hole by Hole'!P75,"="&amp;$P$3-1))+(COUNTIF('Round 3 - Hole by Hole'!Q75,"="&amp;$Q$3-1))+(COUNTIF('Round 3 - Hole by Hole'!R75,"="&amp;$R$3-1))+(COUNTIF('Round 3 - Hole by Hole'!S75,"="&amp;$S$3-1))+(COUNTIF('Round 3 - Hole by Hole'!T75,"="&amp;$T$3-1))</f>
        <v>1</v>
      </c>
      <c r="S78" s="87">
        <f>SUM(COUNTIF('Round 3 - Hole by Hole'!B75,"="&amp;$B$3))+(COUNTIF('Round 3 - Hole by Hole'!C75,"="&amp;$C$3))+(COUNTIF('Round 3 - Hole by Hole'!D75,"="&amp;$D$3))+(COUNTIF('Round 3 - Hole by Hole'!E75,"="&amp;$E$3))+(COUNTIF('Round 3 - Hole by Hole'!F75,"="&amp;$F$3))+(COUNTIF('Round 3 - Hole by Hole'!G75,"="&amp;$G$3))+(COUNTIF('Round 3 - Hole by Hole'!H75,"="&amp;$H$3))+(COUNTIF('Round 3 - Hole by Hole'!I75,"="&amp;$I$3))+(COUNTIF('Round 3 - Hole by Hole'!J75,"="&amp;$J$3))+(COUNTIF('Round 3 - Hole by Hole'!L75,"="&amp;$L$3))+(COUNTIF('Round 3 - Hole by Hole'!M75,"="&amp;$M$3))+(COUNTIF('Round 3 - Hole by Hole'!N75,"="&amp;$N$3))+(COUNTIF('Round 3 - Hole by Hole'!O75,"="&amp;$O$3))+(COUNTIF('Round 3 - Hole by Hole'!P75,"="&amp;$P$3))+(COUNTIF('Round 3 - Hole by Hole'!Q75,"="&amp;$Q$3))+(COUNTIF('Round 3 - Hole by Hole'!R75,"="&amp;$R$3))+(COUNTIF('Round 3 - Hole by Hole'!S75,"="&amp;$S$3))+(COUNTIF('Round 3 - Hole by Hole'!T75,"="&amp;$T$3))</f>
        <v>10</v>
      </c>
      <c r="T78" s="87">
        <f>SUM(COUNTIF('Round 3 - Hole by Hole'!B75,"="&amp;$B$3+1))+(COUNTIF('Round 3 - Hole by Hole'!C75,"="&amp;$C$3+1))+(COUNTIF('Round 3 - Hole by Hole'!D75,"="&amp;$D$3+1))+(COUNTIF('Round 3 - Hole by Hole'!E75,"="&amp;$E$3+1))+(COUNTIF('Round 3 - Hole by Hole'!F75,"="&amp;$F$3+1))+(COUNTIF('Round 3 - Hole by Hole'!G75,"="&amp;$G$3+1))+(COUNTIF('Round 3 - Hole by Hole'!H75,"="&amp;$H$3+1))+(COUNTIF('Round 3 - Hole by Hole'!I75,"="&amp;$I$3+1))+(COUNTIF('Round 3 - Hole by Hole'!J75,"="&amp;$J$3+1))+(COUNTIF('Round 3 - Hole by Hole'!L75,"="&amp;$L$3+1))+(COUNTIF('Round 3 - Hole by Hole'!M75,"="&amp;$M$3+1))+(COUNTIF('Round 3 - Hole by Hole'!N75,"="&amp;$N$3+1))+(COUNTIF('Round 3 - Hole by Hole'!O75,"="&amp;$O$3+1))+(COUNTIF('Round 3 - Hole by Hole'!P75,"="&amp;$P$3+1))+(COUNTIF('Round 3 - Hole by Hole'!Q75,"="&amp;$Q$3+1))+(COUNTIF('Round 3 - Hole by Hole'!R75,"="&amp;$R$3+1))+(COUNTIF('Round 3 - Hole by Hole'!S75,"="&amp;$S$3+1))+(COUNTIF('Round 3 - Hole by Hole'!T75,"="&amp;$T$3+1))</f>
        <v>6</v>
      </c>
      <c r="U78" s="87">
        <f>SUM(COUNTIF('Round 3 - Hole by Hole'!B75,"="&amp;$B$3+2))+(COUNTIF('Round 3 - Hole by Hole'!C75,"="&amp;$C$3+2))+(COUNTIF('Round 3 - Hole by Hole'!D75,"="&amp;$D$3+2))+(COUNTIF('Round 3 - Hole by Hole'!E75,"="&amp;$E$3+2))+(COUNTIF('Round 3 - Hole by Hole'!F75,"="&amp;$F$3+2))+(COUNTIF('Round 3 - Hole by Hole'!G75,"="&amp;$G$3+2))+(COUNTIF('Round 3 - Hole by Hole'!H75,"="&amp;$H$3+2))+(COUNTIF('Round 3 - Hole by Hole'!I75,"="&amp;$I$3+2))+(COUNTIF('Round 3 - Hole by Hole'!J75,"="&amp;$J$3+2))+(COUNTIF('Round 3 - Hole by Hole'!L75,"="&amp;$L$3+2))+(COUNTIF('Round 3 - Hole by Hole'!M75,"="&amp;$M$3+2))+(COUNTIF('Round 3 - Hole by Hole'!N75,"="&amp;$N$3+2))+(COUNTIF('Round 3 - Hole by Hole'!O75,"="&amp;$O$3+2))+(COUNTIF('Round 3 - Hole by Hole'!P75,"="&amp;$P$3+2))+(COUNTIF('Round 3 - Hole by Hole'!Q75,"="&amp;$Q$3+2))+(COUNTIF('Round 3 - Hole by Hole'!R75,"="&amp;$R$3+2))+(COUNTIF('Round 3 - Hole by Hole'!S75,"="&amp;$S$3+2))+(COUNTIF('Round 3 - Hole by Hole'!T75,"="&amp;$T$3+2))</f>
        <v>0</v>
      </c>
      <c r="V78" s="87">
        <f>SUM(COUNTIF('Round 3 - Hole by Hole'!B75,"&gt;"&amp;$B$3+2.1))+(COUNTIF('Round 3 - Hole by Hole'!C75,"&gt;"&amp;$C$3+2.1))+(COUNTIF('Round 3 - Hole by Hole'!D75,"&gt;"&amp;$D$3+2.1))+(COUNTIF('Round 3 - Hole by Hole'!E75,"&gt;"&amp;$E$3+2.1))+(COUNTIF('Round 3 - Hole by Hole'!F75,"&gt;"&amp;$F$3+2.1))+(COUNTIF('Round 3 - Hole by Hole'!G75,"&gt;"&amp;$G$3+2.1))+(COUNTIF('Round 3 - Hole by Hole'!H75,"&gt;"&amp;$H$3+2.1))+(COUNTIF('Round 3 - Hole by Hole'!I75,"&gt;"&amp;$I$3+2.1))+(COUNTIF('Round 3 - Hole by Hole'!J75,"&gt;"&amp;$J$3+2.1))+(COUNTIF('Round 3 - Hole by Hole'!L75,"&gt;"&amp;$L$3+2.1))+(COUNTIF('Round 3 - Hole by Hole'!M75,"&gt;"&amp;$M$3+2.1))+(COUNTIF('Round 3 - Hole by Hole'!N75,"&gt;"&amp;$N$3+2.1))+(COUNTIF('Round 3 - Hole by Hole'!O75,"&gt;"&amp;$O$3+2.1))+(COUNTIF('Round 3 - Hole by Hole'!P75,"&gt;"&amp;$P$3+2.1))+(COUNTIF('Round 3 - Hole by Hole'!Q75,"&gt;"&amp;$Q$3+2.1))+(COUNTIF('Round 3 - Hole by Hole'!R75,"&gt;"&amp;$R$3+2.1))+(COUNTIF('Round 3 - Hole by Hole'!S75,"&gt;"&amp;$S$3+2.1))+(COUNTIF('Round 3 - Hole by Hole'!T75,"&gt;"&amp;$T$3+2.1))</f>
        <v>1</v>
      </c>
      <c r="X78" s="86">
        <f>SUM(C78,J78,Q78)</f>
        <v>0</v>
      </c>
      <c r="Y78" s="86">
        <f t="shared" ref="Y78:Y82" si="109">SUM(D78,K78,R78)</f>
        <v>5</v>
      </c>
      <c r="Z78" s="86">
        <f t="shared" ref="Z78:Z82" si="110">SUM(E78,L78,S78)</f>
        <v>28</v>
      </c>
      <c r="AA78" s="86">
        <f t="shared" ref="AA78:AA82" si="111">SUM(F78,M78,T78)</f>
        <v>16</v>
      </c>
      <c r="AB78" s="86">
        <f t="shared" ref="AB78:AB82" si="112">SUM(G78,N78,U78)</f>
        <v>4</v>
      </c>
      <c r="AC78" s="86">
        <f>SUM(H78,O78,V78)</f>
        <v>1</v>
      </c>
    </row>
    <row r="79" spans="1:29">
      <c r="A79" s="60" t="str">
        <f>'Players by Team'!G27</f>
        <v>BROOKE BIANCALANA</v>
      </c>
      <c r="B79" s="90"/>
      <c r="C79" s="110">
        <f>SUM(COUNTIF('Round 1 - Hole by Hole'!B76,"&lt;"&amp;$B$2-1.9))+(COUNTIF('Round 1 - Hole by Hole'!C76,"&lt;"&amp;$C$2-1.9))+(COUNTIF('Round 1 - Hole by Hole'!D76,"&lt;"&amp;$D$2-1.9))+(COUNTIF('Round 1 - Hole by Hole'!E76,"&lt;"&amp;$E$2-1.9))+(COUNTIF('Round 1 - Hole by Hole'!F76,"&lt;"&amp;$F$2-1.9))+(COUNTIF('Round 1 - Hole by Hole'!G76,"&lt;"&amp;$G$2-1.9))+(COUNTIF('Round 1 - Hole by Hole'!H76,"&lt;"&amp;$H$2-1.9))+(COUNTIF('Round 1 - Hole by Hole'!I76,"&lt;"&amp;$I$2-1.9))+(COUNTIF('Round 1 - Hole by Hole'!J76,"&lt;"&amp;$J$2-1.9))+(COUNTIF('Round 1 - Hole by Hole'!L76,"&lt;"&amp;$L$2-1.9))+(COUNTIF('Round 1 - Hole by Hole'!M76,"&lt;"&amp;$M$2-1.9))+(COUNTIF('Round 1 - Hole by Hole'!N76,"&lt;"&amp;$N$2-1.9))+(COUNTIF('Round 1 - Hole by Hole'!O76,"&lt;"&amp;$O$2-1.9))+(COUNTIF('Round 1 - Hole by Hole'!P76,"&lt;"&amp;$P$2-1.9))+(COUNTIF('Round 1 - Hole by Hole'!Q76,"&lt;"&amp;$Q$2-1.9))+(COUNTIF('Round 1 - Hole by Hole'!R76,"&lt;"&amp;$R$2-1.9))+(COUNTIF('Round 1 - Hole by Hole'!S76,"&lt;"&amp;$S$2-1.9))+(COUNTIF('Round 1 - Hole by Hole'!T76,"&lt;"&amp;$T$2-1.9))</f>
        <v>0</v>
      </c>
      <c r="D79" s="110">
        <f>SUM(COUNTIF('Round 1 - Hole by Hole'!B76,"="&amp;$B$2-1))+(COUNTIF('Round 1 - Hole by Hole'!C76,"="&amp;$C$2-1))+(COUNTIF('Round 1 - Hole by Hole'!D76,"="&amp;$D$2-1))+(COUNTIF('Round 1 - Hole by Hole'!E76,"="&amp;$E$2-1))+(COUNTIF('Round 1 - Hole by Hole'!F76,"="&amp;$F$2-1))+(COUNTIF('Round 1 - Hole by Hole'!G76,"="&amp;$G$2-1))+(COUNTIF('Round 1 - Hole by Hole'!H76,"="&amp;$H$2-1))+(COUNTIF('Round 1 - Hole by Hole'!I76,"="&amp;$I$2-1))+(COUNTIF('Round 1 - Hole by Hole'!J76,"="&amp;$J$2-1))+(COUNTIF('Round 1 - Hole by Hole'!L76,"="&amp;$L$2-1))+(COUNTIF('Round 1 - Hole by Hole'!M76,"="&amp;$M$2-1))+(COUNTIF('Round 1 - Hole by Hole'!N76,"="&amp;$N$2-1))+(COUNTIF('Round 1 - Hole by Hole'!O76,"="&amp;$O$2-1))+(COUNTIF('Round 1 - Hole by Hole'!P76,"="&amp;$P$2-1))+(COUNTIF('Round 1 - Hole by Hole'!Q76,"="&amp;$Q$2-1))+(COUNTIF('Round 1 - Hole by Hole'!R76,"="&amp;$R$2-1))+(COUNTIF('Round 1 - Hole by Hole'!S76,"="&amp;$S$2-1))+(COUNTIF('Round 1 - Hole by Hole'!T76,"="&amp;$T$2-1))</f>
        <v>3</v>
      </c>
      <c r="E79" s="110">
        <f>SUM(COUNTIF('Round 1 - Hole by Hole'!B76,"="&amp;$B$2))+(COUNTIF('Round 1 - Hole by Hole'!C76,"="&amp;$C$2))+(COUNTIF('Round 1 - Hole by Hole'!D76,"="&amp;$D$2))+(COUNTIF('Round 1 - Hole by Hole'!E76,"="&amp;$E$2))+(COUNTIF('Round 1 - Hole by Hole'!F76,"="&amp;$F$2))+(COUNTIF('Round 1 - Hole by Hole'!G76,"="&amp;$G$2))+(COUNTIF('Round 1 - Hole by Hole'!H76,"="&amp;$H$2))+(COUNTIF('Round 1 - Hole by Hole'!I76,"="&amp;$I$2))+(COUNTIF('Round 1 - Hole by Hole'!J76,"="&amp;$J$2))+(COUNTIF('Round 1 - Hole by Hole'!L76,"="&amp;$L$2))+(COUNTIF('Round 1 - Hole by Hole'!M76,"="&amp;$M$2))+(COUNTIF('Round 1 - Hole by Hole'!N76,"="&amp;$N$2))+(COUNTIF('Round 1 - Hole by Hole'!O76,"="&amp;$O$2))+(COUNTIF('Round 1 - Hole by Hole'!P76,"="&amp;$P$2))+(COUNTIF('Round 1 - Hole by Hole'!Q76,"="&amp;$Q$2))+(COUNTIF('Round 1 - Hole by Hole'!R76,"="&amp;$R$2))+(COUNTIF('Round 1 - Hole by Hole'!S76,"="&amp;$S$2))+(COUNTIF('Round 1 - Hole by Hole'!T76,"="&amp;$T$2))</f>
        <v>7</v>
      </c>
      <c r="F79" s="110">
        <f>SUM(COUNTIF('Round 1 - Hole by Hole'!B76,"="&amp;$B$2+1))+(COUNTIF('Round 1 - Hole by Hole'!C76,"="&amp;$C$2+1))+(COUNTIF('Round 1 - Hole by Hole'!D76,"="&amp;$D$2+1))+(COUNTIF('Round 1 - Hole by Hole'!E76,"="&amp;$E$2+1))+(COUNTIF('Round 1 - Hole by Hole'!F76,"="&amp;$F$2+1))+(COUNTIF('Round 1 - Hole by Hole'!G76,"="&amp;$G$2+1))+(COUNTIF('Round 1 - Hole by Hole'!H76,"="&amp;$H$2+1))+(COUNTIF('Round 1 - Hole by Hole'!I76,"="&amp;$I$2+1))+(COUNTIF('Round 1 - Hole by Hole'!J76,"="&amp;$J$2+1))+(COUNTIF('Round 1 - Hole by Hole'!L76,"="&amp;$L$2+1))+(COUNTIF('Round 1 - Hole by Hole'!M76,"="&amp;$M$2+1))+(COUNTIF('Round 1 - Hole by Hole'!N76,"="&amp;$N$2+1))+(COUNTIF('Round 1 - Hole by Hole'!O76,"="&amp;$O$2+1))+(COUNTIF('Round 1 - Hole by Hole'!P76,"="&amp;$P$2+1))+(COUNTIF('Round 1 - Hole by Hole'!Q76,"="&amp;$Q$2+1))+(COUNTIF('Round 1 - Hole by Hole'!R76,"="&amp;$R$2+1))+(COUNTIF('Round 1 - Hole by Hole'!S76,"="&amp;$S$2+1))+(COUNTIF('Round 1 - Hole by Hole'!T76,"="&amp;$T$2+1))</f>
        <v>5</v>
      </c>
      <c r="G79" s="110">
        <f>SUM(COUNTIF('Round 1 - Hole by Hole'!B76,"="&amp;$B$2+2))+(COUNTIF('Round 1 - Hole by Hole'!C76,"="&amp;$C$2+2))+(COUNTIF('Round 1 - Hole by Hole'!D76,"="&amp;$D$2+2))+(COUNTIF('Round 1 - Hole by Hole'!E76,"="&amp;$E$2+2))+(COUNTIF('Round 1 - Hole by Hole'!F76,"="&amp;$F$2+2))+(COUNTIF('Round 1 - Hole by Hole'!G76,"="&amp;$G$2+2))+(COUNTIF('Round 1 - Hole by Hole'!H76,"="&amp;$H$2+2))+(COUNTIF('Round 1 - Hole by Hole'!I76,"="&amp;$I$2+2))+(COUNTIF('Round 1 - Hole by Hole'!J76,"="&amp;$J$2+2))+(COUNTIF('Round 1 - Hole by Hole'!L76,"="&amp;$L$2+2))+(COUNTIF('Round 1 - Hole by Hole'!M76,"="&amp;$M$2+2))+(COUNTIF('Round 1 - Hole by Hole'!N76,"="&amp;$N$2+2))+(COUNTIF('Round 1 - Hole by Hole'!O76,"="&amp;$O$2+2))+(COUNTIF('Round 1 - Hole by Hole'!P76,"="&amp;$P$2+2))+(COUNTIF('Round 1 - Hole by Hole'!Q76,"="&amp;$Q$2+2))+(COUNTIF('Round 1 - Hole by Hole'!R76,"="&amp;$R$2+2))+(COUNTIF('Round 1 - Hole by Hole'!S76,"="&amp;$S$2+2))+(COUNTIF('Round 1 - Hole by Hole'!T76,"="&amp;$T$2+2))</f>
        <v>3</v>
      </c>
      <c r="H79" s="110">
        <f>SUM(COUNTIF('Round 1 - Hole by Hole'!B76,"&gt;"&amp;$B$2+2.1))+(COUNTIF('Round 1 - Hole by Hole'!C76,"&gt;"&amp;$C$2+2.1))+(COUNTIF('Round 1 - Hole by Hole'!D76,"&gt;"&amp;$D$2+2.1))+(COUNTIF('Round 1 - Hole by Hole'!E76,"&gt;"&amp;$E$2+2.1))+(COUNTIF('Round 1 - Hole by Hole'!F76,"&gt;"&amp;$F$2+2.1))+(COUNTIF('Round 1 - Hole by Hole'!G76,"&gt;"&amp;$G$2+2.1))+(COUNTIF('Round 1 - Hole by Hole'!H76,"&gt;"&amp;$H$2+2.1))+(COUNTIF('Round 1 - Hole by Hole'!I76,"&gt;"&amp;$I$2+2.1))+(COUNTIF('Round 1 - Hole by Hole'!J76,"&gt;"&amp;$J$2+2.1))+(COUNTIF('Round 1 - Hole by Hole'!L76,"&gt;"&amp;$L$2+2.1))+(COUNTIF('Round 1 - Hole by Hole'!M76,"&gt;"&amp;$M$2+2.1))+(COUNTIF('Round 1 - Hole by Hole'!N76,"&gt;"&amp;$N$2+2.1))+(COUNTIF('Round 1 - Hole by Hole'!O76,"&gt;"&amp;$O$2+2.1))+(COUNTIF('Round 1 - Hole by Hole'!P76,"&gt;"&amp;$P$2+2.1))+(COUNTIF('Round 1 - Hole by Hole'!Q76,"&gt;"&amp;$Q$2+2.1))+(COUNTIF('Round 1 - Hole by Hole'!R76,"&gt;"&amp;$R$2+2.1))+(COUNTIF('Round 1 - Hole by Hole'!S76,"&gt;"&amp;$S$2+2.1))+(COUNTIF('Round 1 - Hole by Hole'!T76,"&gt;"&amp;$T$2+2.1))</f>
        <v>0</v>
      </c>
      <c r="J79" s="110">
        <f>SUM(COUNTIF('Round 2 - Hole by Hole'!B76,"&lt;"&amp;$B$2-1.9))+(COUNTIF('Round 2 - Hole by Hole'!C76,"&lt;"&amp;$C$2-1.9))+(COUNTIF('Round 2 - Hole by Hole'!D76,"&lt;"&amp;$D$2-1.9))+(COUNTIF('Round 2 - Hole by Hole'!E76,"&lt;"&amp;$E$2-1.9))+(COUNTIF('Round 2 - Hole by Hole'!F76,"&lt;"&amp;$F$2-1.9))+(COUNTIF('Round 2 - Hole by Hole'!G76,"&lt;"&amp;$G$2-1.9))+(COUNTIF('Round 2 - Hole by Hole'!H76,"&lt;"&amp;$H$2-1.9))+(COUNTIF('Round 2 - Hole by Hole'!I76,"&lt;"&amp;$I$2-1.9))+(COUNTIF('Round 2 - Hole by Hole'!J76,"&lt;"&amp;$J$2-1.9))+(COUNTIF('Round 2 - Hole by Hole'!L76,"&lt;"&amp;$L$2-1.9))+(COUNTIF('Round 2 - Hole by Hole'!M76,"&lt;"&amp;$M$2-1.9))+(COUNTIF('Round 2 - Hole by Hole'!N76,"&lt;"&amp;$N$2-1.9))+(COUNTIF('Round 2 - Hole by Hole'!O76,"&lt;"&amp;$O$2-1.9))+(COUNTIF('Round 2 - Hole by Hole'!P76,"&lt;"&amp;$P$2-1.9))+(COUNTIF('Round 2 - Hole by Hole'!Q76,"&lt;"&amp;$Q$2-1.9))+(COUNTIF('Round 2 - Hole by Hole'!R76,"&lt;"&amp;$R$2-1.9))+(COUNTIF('Round 2 - Hole by Hole'!S76,"&lt;"&amp;$S$2-1.9))+(COUNTIF('Round 2 - Hole by Hole'!T76,"&lt;"&amp;$T$2-1.9))</f>
        <v>0</v>
      </c>
      <c r="K79" s="110">
        <f>SUM(COUNTIF('Round 2 - Hole by Hole'!B76,"="&amp;$B$2-1))+(COUNTIF('Round 2 - Hole by Hole'!C76,"="&amp;$C$2-1))+(COUNTIF('Round 2 - Hole by Hole'!D76,"="&amp;$D$2-1))+(COUNTIF('Round 2 - Hole by Hole'!E76,"="&amp;$E$2-1))+(COUNTIF('Round 2 - Hole by Hole'!F76,"="&amp;$F$2-1))+(COUNTIF('Round 2 - Hole by Hole'!G76,"="&amp;$G$2-1))+(COUNTIF('Round 2 - Hole by Hole'!H76,"="&amp;$H$2-1))+(COUNTIF('Round 2 - Hole by Hole'!I76,"="&amp;$I$2-1))+(COUNTIF('Round 2 - Hole by Hole'!J76,"="&amp;$J$2-1))+(COUNTIF('Round 2 - Hole by Hole'!L76,"="&amp;$L$2-1))+(COUNTIF('Round 2 - Hole by Hole'!M76,"="&amp;$M$2-1))+(COUNTIF('Round 2 - Hole by Hole'!N76,"="&amp;$N$2-1))+(COUNTIF('Round 2 - Hole by Hole'!O76,"="&amp;$O$2-1))+(COUNTIF('Round 2 - Hole by Hole'!P76,"="&amp;$P$2-1))+(COUNTIF('Round 2 - Hole by Hole'!Q76,"="&amp;$Q$2-1))+(COUNTIF('Round 2 - Hole by Hole'!R76,"="&amp;$R$2-1))+(COUNTIF('Round 2 - Hole by Hole'!S76,"="&amp;$S$2-1))+(COUNTIF('Round 2 - Hole by Hole'!T76,"="&amp;$T$2-1))</f>
        <v>1</v>
      </c>
      <c r="L79" s="110">
        <f>SUM(COUNTIF('Round 2 - Hole by Hole'!B76,"="&amp;$B$2))+(COUNTIF('Round 2 - Hole by Hole'!C76,"="&amp;$C$2))+(COUNTIF('Round 2 - Hole by Hole'!D76,"="&amp;$D$2))+(COUNTIF('Round 2 - Hole by Hole'!E76,"="&amp;$E$2))+(COUNTIF('Round 2 - Hole by Hole'!F76,"="&amp;$F$2))+(COUNTIF('Round 2 - Hole by Hole'!G76,"="&amp;$G$2))+(COUNTIF('Round 2 - Hole by Hole'!H76,"="&amp;$H$2))+(COUNTIF('Round 2 - Hole by Hole'!I76,"="&amp;$I$2))+(COUNTIF('Round 2 - Hole by Hole'!J76,"="&amp;$J$2))+(COUNTIF('Round 2 - Hole by Hole'!L76,"="&amp;$L$2))+(COUNTIF('Round 2 - Hole by Hole'!M76,"="&amp;$M$2))+(COUNTIF('Round 2 - Hole by Hole'!N76,"="&amp;$N$2))+(COUNTIF('Round 2 - Hole by Hole'!O76,"="&amp;$O$2))+(COUNTIF('Round 2 - Hole by Hole'!P76,"="&amp;$P$2))+(COUNTIF('Round 2 - Hole by Hole'!Q76,"="&amp;$Q$2))+(COUNTIF('Round 2 - Hole by Hole'!R76,"="&amp;$R$2))+(COUNTIF('Round 2 - Hole by Hole'!S76,"="&amp;$S$2))+(COUNTIF('Round 2 - Hole by Hole'!T76,"="&amp;$T$2))</f>
        <v>9</v>
      </c>
      <c r="M79" s="110">
        <f>SUM(COUNTIF('Round 2 - Hole by Hole'!B76,"="&amp;$B$2+1))+(COUNTIF('Round 2 - Hole by Hole'!C76,"="&amp;$C$2+1))+(COUNTIF('Round 2 - Hole by Hole'!D76,"="&amp;$D$2+1))+(COUNTIF('Round 2 - Hole by Hole'!E76,"="&amp;$E$2+1))+(COUNTIF('Round 2 - Hole by Hole'!F76,"="&amp;$F$2+1))+(COUNTIF('Round 2 - Hole by Hole'!G76,"="&amp;$G$2+1))+(COUNTIF('Round 2 - Hole by Hole'!H76,"="&amp;$H$2+1))+(COUNTIF('Round 2 - Hole by Hole'!I76,"="&amp;$I$2+1))+(COUNTIF('Round 2 - Hole by Hole'!J76,"="&amp;$J$2+1))+(COUNTIF('Round 2 - Hole by Hole'!L76,"="&amp;$L$2+1))+(COUNTIF('Round 2 - Hole by Hole'!M76,"="&amp;$M$2+1))+(COUNTIF('Round 2 - Hole by Hole'!N76,"="&amp;$N$2+1))+(COUNTIF('Round 2 - Hole by Hole'!O76,"="&amp;$O$2+1))+(COUNTIF('Round 2 - Hole by Hole'!P76,"="&amp;$P$2+1))+(COUNTIF('Round 2 - Hole by Hole'!Q76,"="&amp;$Q$2+1))+(COUNTIF('Round 2 - Hole by Hole'!R76,"="&amp;$R$2+1))+(COUNTIF('Round 2 - Hole by Hole'!S76,"="&amp;$S$2+1))+(COUNTIF('Round 2 - Hole by Hole'!T76,"="&amp;$T$2+1))</f>
        <v>4</v>
      </c>
      <c r="N79" s="110">
        <f>SUM(COUNTIF('Round 2 - Hole by Hole'!B76,"="&amp;$B$2+2))+(COUNTIF('Round 2 - Hole by Hole'!C76,"="&amp;$C$2+2))+(COUNTIF('Round 2 - Hole by Hole'!D76,"="&amp;$D$2+2))+(COUNTIF('Round 2 - Hole by Hole'!E76,"="&amp;$E$2+2))+(COUNTIF('Round 2 - Hole by Hole'!F76,"="&amp;$F$2+2))+(COUNTIF('Round 2 - Hole by Hole'!G76,"="&amp;$G$2+2))+(COUNTIF('Round 2 - Hole by Hole'!H76,"="&amp;$H$2+2))+(COUNTIF('Round 2 - Hole by Hole'!I76,"="&amp;$I$2+2))+(COUNTIF('Round 2 - Hole by Hole'!J76,"="&amp;$J$2+2))+(COUNTIF('Round 2 - Hole by Hole'!L76,"="&amp;$L$2+2))+(COUNTIF('Round 2 - Hole by Hole'!M76,"="&amp;$M$2+2))+(COUNTIF('Round 2 - Hole by Hole'!N76,"="&amp;$N$2+2))+(COUNTIF('Round 2 - Hole by Hole'!O76,"="&amp;$O$2+2))+(COUNTIF('Round 2 - Hole by Hole'!P76,"="&amp;$P$2+2))+(COUNTIF('Round 2 - Hole by Hole'!Q76,"="&amp;$Q$2+2))+(COUNTIF('Round 2 - Hole by Hole'!R76,"="&amp;$R$2+2))+(COUNTIF('Round 2 - Hole by Hole'!S76,"="&amp;$S$2+2))+(COUNTIF('Round 2 - Hole by Hole'!T76,"="&amp;$T$2+2))</f>
        <v>3</v>
      </c>
      <c r="O79" s="110">
        <f>SUM(COUNTIF('Round 2 - Hole by Hole'!B76,"&gt;"&amp;$B$2+2.1))+(COUNTIF('Round 2 - Hole by Hole'!C76,"&gt;"&amp;$C$2+2.1))+(COUNTIF('Round 2 - Hole by Hole'!D76,"&gt;"&amp;$D$2+2.1))+(COUNTIF('Round 2 - Hole by Hole'!E76,"&gt;"&amp;$E$2+2.1))+(COUNTIF('Round 2 - Hole by Hole'!F76,"&gt;"&amp;$F$2+2.1))+(COUNTIF('Round 2 - Hole by Hole'!G76,"&gt;"&amp;$G$2+2.1))+(COUNTIF('Round 2 - Hole by Hole'!H76,"&gt;"&amp;$H$2+2.1))+(COUNTIF('Round 2 - Hole by Hole'!I76,"&gt;"&amp;$I$2+2.1))+(COUNTIF('Round 2 - Hole by Hole'!J76,"&gt;"&amp;$J$2+2.1))+(COUNTIF('Round 2 - Hole by Hole'!L76,"&gt;"&amp;$L$2+2.1))+(COUNTIF('Round 2 - Hole by Hole'!M76,"&gt;"&amp;$M$2+2.1))+(COUNTIF('Round 2 - Hole by Hole'!N76,"&gt;"&amp;$N$2+2.1))+(COUNTIF('Round 2 - Hole by Hole'!O76,"&gt;"&amp;$O$2+2.1))+(COUNTIF('Round 2 - Hole by Hole'!P76,"&gt;"&amp;$P$2+2.1))+(COUNTIF('Round 2 - Hole by Hole'!Q76,"&gt;"&amp;$Q$2+2.1))+(COUNTIF('Round 2 - Hole by Hole'!R76,"&gt;"&amp;$R$2+2.1))+(COUNTIF('Round 2 - Hole by Hole'!S76,"&gt;"&amp;$S$2+2.1))+(COUNTIF('Round 2 - Hole by Hole'!T76,"&gt;"&amp;$T$2+2.1))</f>
        <v>1</v>
      </c>
      <c r="Q79" s="110">
        <f>SUM(COUNTIF('Round 3 - Hole by Hole'!B76,"&lt;"&amp;$B$3-1.9))+(COUNTIF('Round 3 - Hole by Hole'!C76,"&lt;"&amp;$C$3-1.9))+(COUNTIF('Round 3 - Hole by Hole'!D76,"&lt;"&amp;$D$3-1.9))+(COUNTIF('Round 3 - Hole by Hole'!E76,"&lt;"&amp;$E$3-1.9))+(COUNTIF('Round 3 - Hole by Hole'!F76,"&lt;"&amp;$F$3-1.9))+(COUNTIF('Round 3 - Hole by Hole'!G76,"&lt;"&amp;$G$3-1.9))+(COUNTIF('Round 3 - Hole by Hole'!H76,"&lt;"&amp;$H$3-1.9))+(COUNTIF('Round 3 - Hole by Hole'!I76,"&lt;"&amp;$I$3-1.9))+(COUNTIF('Round 3 - Hole by Hole'!J76,"&lt;"&amp;$J$3-1.9))+(COUNTIF('Round 3 - Hole by Hole'!L76,"&lt;"&amp;$L$3-1.9))+(COUNTIF('Round 3 - Hole by Hole'!M76,"&lt;"&amp;$M$3-1.9))+(COUNTIF('Round 3 - Hole by Hole'!N76,"&lt;"&amp;$N$3-1.9))+(COUNTIF('Round 3 - Hole by Hole'!O76,"&lt;"&amp;$O$3-1.9))+(COUNTIF('Round 3 - Hole by Hole'!P76,"&lt;"&amp;$P$3-1.9))+(COUNTIF('Round 3 - Hole by Hole'!Q76,"&lt;"&amp;$Q$3-1.9))+(COUNTIF('Round 3 - Hole by Hole'!R76,"&lt;"&amp;$R$3-1.9))+(COUNTIF('Round 3 - Hole by Hole'!S76,"&lt;"&amp;$S$3-1.9))+(COUNTIF('Round 3 - Hole by Hole'!T76,"&lt;"&amp;$T$3-1.9))</f>
        <v>0</v>
      </c>
      <c r="R79" s="110">
        <f>SUM(COUNTIF('Round 3 - Hole by Hole'!B76,"="&amp;$B$3-1))+(COUNTIF('Round 3 - Hole by Hole'!C76,"="&amp;$C$3-1))+(COUNTIF('Round 3 - Hole by Hole'!D76,"="&amp;$D$3-1))+(COUNTIF('Round 3 - Hole by Hole'!E76,"="&amp;$E$3-1))+(COUNTIF('Round 3 - Hole by Hole'!F76,"="&amp;$F$3-1))+(COUNTIF('Round 3 - Hole by Hole'!G76,"="&amp;$G$3-1))+(COUNTIF('Round 3 - Hole by Hole'!H76,"="&amp;$H$3-1))+(COUNTIF('Round 3 - Hole by Hole'!I76,"="&amp;$I$3-1))+(COUNTIF('Round 3 - Hole by Hole'!J76,"="&amp;$J$3-1))+(COUNTIF('Round 3 - Hole by Hole'!L76,"="&amp;$L$3-1))+(COUNTIF('Round 3 - Hole by Hole'!M76,"="&amp;$M$3-1))+(COUNTIF('Round 3 - Hole by Hole'!N76,"="&amp;$N$3-1))+(COUNTIF('Round 3 - Hole by Hole'!O76,"="&amp;$O$3-1))+(COUNTIF('Round 3 - Hole by Hole'!P76,"="&amp;$P$3-1))+(COUNTIF('Round 3 - Hole by Hole'!Q76,"="&amp;$Q$3-1))+(COUNTIF('Round 3 - Hole by Hole'!R76,"="&amp;$R$3-1))+(COUNTIF('Round 3 - Hole by Hole'!S76,"="&amp;$S$3-1))+(COUNTIF('Round 3 - Hole by Hole'!T76,"="&amp;$T$3-1))</f>
        <v>0</v>
      </c>
      <c r="S79" s="110">
        <f>SUM(COUNTIF('Round 3 - Hole by Hole'!B76,"="&amp;$B$3))+(COUNTIF('Round 3 - Hole by Hole'!C76,"="&amp;$C$3))+(COUNTIF('Round 3 - Hole by Hole'!D76,"="&amp;$D$3))+(COUNTIF('Round 3 - Hole by Hole'!E76,"="&amp;$E$3))+(COUNTIF('Round 3 - Hole by Hole'!F76,"="&amp;$F$3))+(COUNTIF('Round 3 - Hole by Hole'!G76,"="&amp;$G$3))+(COUNTIF('Round 3 - Hole by Hole'!H76,"="&amp;$H$3))+(COUNTIF('Round 3 - Hole by Hole'!I76,"="&amp;$I$3))+(COUNTIF('Round 3 - Hole by Hole'!J76,"="&amp;$J$3))+(COUNTIF('Round 3 - Hole by Hole'!L76,"="&amp;$L$3))+(COUNTIF('Round 3 - Hole by Hole'!M76,"="&amp;$M$3))+(COUNTIF('Round 3 - Hole by Hole'!N76,"="&amp;$N$3))+(COUNTIF('Round 3 - Hole by Hole'!O76,"="&amp;$O$3))+(COUNTIF('Round 3 - Hole by Hole'!P76,"="&amp;$P$3))+(COUNTIF('Round 3 - Hole by Hole'!Q76,"="&amp;$Q$3))+(COUNTIF('Round 3 - Hole by Hole'!R76,"="&amp;$R$3))+(COUNTIF('Round 3 - Hole by Hole'!S76,"="&amp;$S$3))+(COUNTIF('Round 3 - Hole by Hole'!T76,"="&amp;$T$3))</f>
        <v>9</v>
      </c>
      <c r="T79" s="110">
        <f>SUM(COUNTIF('Round 3 - Hole by Hole'!B76,"="&amp;$B$3+1))+(COUNTIF('Round 3 - Hole by Hole'!C76,"="&amp;$C$3+1))+(COUNTIF('Round 3 - Hole by Hole'!D76,"="&amp;$D$3+1))+(COUNTIF('Round 3 - Hole by Hole'!E76,"="&amp;$E$3+1))+(COUNTIF('Round 3 - Hole by Hole'!F76,"="&amp;$F$3+1))+(COUNTIF('Round 3 - Hole by Hole'!G76,"="&amp;$G$3+1))+(COUNTIF('Round 3 - Hole by Hole'!H76,"="&amp;$H$3+1))+(COUNTIF('Round 3 - Hole by Hole'!I76,"="&amp;$I$3+1))+(COUNTIF('Round 3 - Hole by Hole'!J76,"="&amp;$J$3+1))+(COUNTIF('Round 3 - Hole by Hole'!L76,"="&amp;$L$3+1))+(COUNTIF('Round 3 - Hole by Hole'!M76,"="&amp;$M$3+1))+(COUNTIF('Round 3 - Hole by Hole'!N76,"="&amp;$N$3+1))+(COUNTIF('Round 3 - Hole by Hole'!O76,"="&amp;$O$3+1))+(COUNTIF('Round 3 - Hole by Hole'!P76,"="&amp;$P$3+1))+(COUNTIF('Round 3 - Hole by Hole'!Q76,"="&amp;$Q$3+1))+(COUNTIF('Round 3 - Hole by Hole'!R76,"="&amp;$R$3+1))+(COUNTIF('Round 3 - Hole by Hole'!S76,"="&amp;$S$3+1))+(COUNTIF('Round 3 - Hole by Hole'!T76,"="&amp;$T$3+1))</f>
        <v>6</v>
      </c>
      <c r="U79" s="110">
        <f>SUM(COUNTIF('Round 3 - Hole by Hole'!B76,"="&amp;$B$3+2))+(COUNTIF('Round 3 - Hole by Hole'!C76,"="&amp;$C$3+2))+(COUNTIF('Round 3 - Hole by Hole'!D76,"="&amp;$D$3+2))+(COUNTIF('Round 3 - Hole by Hole'!E76,"="&amp;$E$3+2))+(COUNTIF('Round 3 - Hole by Hole'!F76,"="&amp;$F$3+2))+(COUNTIF('Round 3 - Hole by Hole'!G76,"="&amp;$G$3+2))+(COUNTIF('Round 3 - Hole by Hole'!H76,"="&amp;$H$3+2))+(COUNTIF('Round 3 - Hole by Hole'!I76,"="&amp;$I$3+2))+(COUNTIF('Round 3 - Hole by Hole'!J76,"="&amp;$J$3+2))+(COUNTIF('Round 3 - Hole by Hole'!L76,"="&amp;$L$3+2))+(COUNTIF('Round 3 - Hole by Hole'!M76,"="&amp;$M$3+2))+(COUNTIF('Round 3 - Hole by Hole'!N76,"="&amp;$N$3+2))+(COUNTIF('Round 3 - Hole by Hole'!O76,"="&amp;$O$3+2))+(COUNTIF('Round 3 - Hole by Hole'!P76,"="&amp;$P$3+2))+(COUNTIF('Round 3 - Hole by Hole'!Q76,"="&amp;$Q$3+2))+(COUNTIF('Round 3 - Hole by Hole'!R76,"="&amp;$R$3+2))+(COUNTIF('Round 3 - Hole by Hole'!S76,"="&amp;$S$3+2))+(COUNTIF('Round 3 - Hole by Hole'!T76,"="&amp;$T$3+2))</f>
        <v>2</v>
      </c>
      <c r="V79" s="110">
        <f>SUM(COUNTIF('Round 3 - Hole by Hole'!B76,"&gt;"&amp;$B$3+2.1))+(COUNTIF('Round 3 - Hole by Hole'!C76,"&gt;"&amp;$C$3+2.1))+(COUNTIF('Round 3 - Hole by Hole'!D76,"&gt;"&amp;$D$3+2.1))+(COUNTIF('Round 3 - Hole by Hole'!E76,"&gt;"&amp;$E$3+2.1))+(COUNTIF('Round 3 - Hole by Hole'!F76,"&gt;"&amp;$F$3+2.1))+(COUNTIF('Round 3 - Hole by Hole'!G76,"&gt;"&amp;$G$3+2.1))+(COUNTIF('Round 3 - Hole by Hole'!H76,"&gt;"&amp;$H$3+2.1))+(COUNTIF('Round 3 - Hole by Hole'!I76,"&gt;"&amp;$I$3+2.1))+(COUNTIF('Round 3 - Hole by Hole'!J76,"&gt;"&amp;$J$3+2.1))+(COUNTIF('Round 3 - Hole by Hole'!L76,"&gt;"&amp;$L$3+2.1))+(COUNTIF('Round 3 - Hole by Hole'!M76,"&gt;"&amp;$M$3+2.1))+(COUNTIF('Round 3 - Hole by Hole'!N76,"&gt;"&amp;$N$3+2.1))+(COUNTIF('Round 3 - Hole by Hole'!O76,"&gt;"&amp;$O$3+2.1))+(COUNTIF('Round 3 - Hole by Hole'!P76,"&gt;"&amp;$P$3+2.1))+(COUNTIF('Round 3 - Hole by Hole'!Q76,"&gt;"&amp;$Q$3+2.1))+(COUNTIF('Round 3 - Hole by Hole'!R76,"&gt;"&amp;$R$3+2.1))+(COUNTIF('Round 3 - Hole by Hole'!S76,"&gt;"&amp;$S$3+2.1))+(COUNTIF('Round 3 - Hole by Hole'!T76,"&gt;"&amp;$T$3+2.1))</f>
        <v>1</v>
      </c>
      <c r="X79" s="110">
        <f t="shared" ref="X79:X82" si="113">SUM(C79,J79,Q79)</f>
        <v>0</v>
      </c>
      <c r="Y79" s="110">
        <f t="shared" si="109"/>
        <v>4</v>
      </c>
      <c r="Z79" s="110">
        <f t="shared" si="110"/>
        <v>25</v>
      </c>
      <c r="AA79" s="110">
        <f t="shared" si="111"/>
        <v>15</v>
      </c>
      <c r="AB79" s="110">
        <f t="shared" si="112"/>
        <v>8</v>
      </c>
      <c r="AC79" s="110">
        <f t="shared" ref="AC79:AC82" si="114">SUM(H79,O79,V79)</f>
        <v>2</v>
      </c>
    </row>
    <row r="80" spans="1:29">
      <c r="A80" s="60" t="str">
        <f>'Players by Team'!G28</f>
        <v>JAYLEN BETZ</v>
      </c>
      <c r="B80" s="90"/>
      <c r="C80" s="86">
        <f>SUM(COUNTIF('Round 1 - Hole by Hole'!B77,"&lt;"&amp;$B$2-1.9))+(COUNTIF('Round 1 - Hole by Hole'!C77,"&lt;"&amp;$C$2-1.9))+(COUNTIF('Round 1 - Hole by Hole'!D77,"&lt;"&amp;$D$2-1.9))+(COUNTIF('Round 1 - Hole by Hole'!E77,"&lt;"&amp;$E$2-1.9))+(COUNTIF('Round 1 - Hole by Hole'!F77,"&lt;"&amp;$F$2-1.9))+(COUNTIF('Round 1 - Hole by Hole'!G77,"&lt;"&amp;$G$2-1.9))+(COUNTIF('Round 1 - Hole by Hole'!H77,"&lt;"&amp;$H$2-1.9))+(COUNTIF('Round 1 - Hole by Hole'!I77,"&lt;"&amp;$I$2-1.9))+(COUNTIF('Round 1 - Hole by Hole'!J77,"&lt;"&amp;$J$2-1.9))+(COUNTIF('Round 1 - Hole by Hole'!L77,"&lt;"&amp;$L$2-1.9))+(COUNTIF('Round 1 - Hole by Hole'!M77,"&lt;"&amp;$M$2-1.9))+(COUNTIF('Round 1 - Hole by Hole'!N77,"&lt;"&amp;$N$2-1.9))+(COUNTIF('Round 1 - Hole by Hole'!O77,"&lt;"&amp;$O$2-1.9))+(COUNTIF('Round 1 - Hole by Hole'!P77,"&lt;"&amp;$P$2-1.9))+(COUNTIF('Round 1 - Hole by Hole'!Q77,"&lt;"&amp;$Q$2-1.9))+(COUNTIF('Round 1 - Hole by Hole'!R77,"&lt;"&amp;$R$2-1.9))+(COUNTIF('Round 1 - Hole by Hole'!S77,"&lt;"&amp;$S$2-1.9))+(COUNTIF('Round 1 - Hole by Hole'!T77,"&lt;"&amp;$T$2-1.9))</f>
        <v>0</v>
      </c>
      <c r="D80" s="87">
        <f>SUM(COUNTIF('Round 1 - Hole by Hole'!B77,"="&amp;$B$2-1))+(COUNTIF('Round 1 - Hole by Hole'!C77,"="&amp;$C$2-1))+(COUNTIF('Round 1 - Hole by Hole'!D77,"="&amp;$D$2-1))+(COUNTIF('Round 1 - Hole by Hole'!E77,"="&amp;$E$2-1))+(COUNTIF('Round 1 - Hole by Hole'!F77,"="&amp;$F$2-1))+(COUNTIF('Round 1 - Hole by Hole'!G77,"="&amp;$G$2-1))+(COUNTIF('Round 1 - Hole by Hole'!H77,"="&amp;$H$2-1))+(COUNTIF('Round 1 - Hole by Hole'!I77,"="&amp;$I$2-1))+(COUNTIF('Round 1 - Hole by Hole'!J77,"="&amp;$J$2-1))+(COUNTIF('Round 1 - Hole by Hole'!L77,"="&amp;$L$2-1))+(COUNTIF('Round 1 - Hole by Hole'!M77,"="&amp;$M$2-1))+(COUNTIF('Round 1 - Hole by Hole'!N77,"="&amp;$N$2-1))+(COUNTIF('Round 1 - Hole by Hole'!O77,"="&amp;$O$2-1))+(COUNTIF('Round 1 - Hole by Hole'!P77,"="&amp;$P$2-1))+(COUNTIF('Round 1 - Hole by Hole'!Q77,"="&amp;$Q$2-1))+(COUNTIF('Round 1 - Hole by Hole'!R77,"="&amp;$R$2-1))+(COUNTIF('Round 1 - Hole by Hole'!S77,"="&amp;$S$2-1))+(COUNTIF('Round 1 - Hole by Hole'!T77,"="&amp;$T$2-1))</f>
        <v>0</v>
      </c>
      <c r="E80" s="87">
        <f>SUM(COUNTIF('Round 1 - Hole by Hole'!B77,"="&amp;$B$2))+(COUNTIF('Round 1 - Hole by Hole'!C77,"="&amp;$C$2))+(COUNTIF('Round 1 - Hole by Hole'!D77,"="&amp;$D$2))+(COUNTIF('Round 1 - Hole by Hole'!E77,"="&amp;$E$2))+(COUNTIF('Round 1 - Hole by Hole'!F77,"="&amp;$F$2))+(COUNTIF('Round 1 - Hole by Hole'!G77,"="&amp;$G$2))+(COUNTIF('Round 1 - Hole by Hole'!H77,"="&amp;$H$2))+(COUNTIF('Round 1 - Hole by Hole'!I77,"="&amp;$I$2))+(COUNTIF('Round 1 - Hole by Hole'!J77,"="&amp;$J$2))+(COUNTIF('Round 1 - Hole by Hole'!L77,"="&amp;$L$2))+(COUNTIF('Round 1 - Hole by Hole'!M77,"="&amp;$M$2))+(COUNTIF('Round 1 - Hole by Hole'!N77,"="&amp;$N$2))+(COUNTIF('Round 1 - Hole by Hole'!O77,"="&amp;$O$2))+(COUNTIF('Round 1 - Hole by Hole'!P77,"="&amp;$P$2))+(COUNTIF('Round 1 - Hole by Hole'!Q77,"="&amp;$Q$2))+(COUNTIF('Round 1 - Hole by Hole'!R77,"="&amp;$R$2))+(COUNTIF('Round 1 - Hole by Hole'!S77,"="&amp;$S$2))+(COUNTIF('Round 1 - Hole by Hole'!T77,"="&amp;$T$2))</f>
        <v>14</v>
      </c>
      <c r="F80" s="87">
        <f>SUM(COUNTIF('Round 1 - Hole by Hole'!B77,"="&amp;$B$2+1))+(COUNTIF('Round 1 - Hole by Hole'!C77,"="&amp;$C$2+1))+(COUNTIF('Round 1 - Hole by Hole'!D77,"="&amp;$D$2+1))+(COUNTIF('Round 1 - Hole by Hole'!E77,"="&amp;$E$2+1))+(COUNTIF('Round 1 - Hole by Hole'!F77,"="&amp;$F$2+1))+(COUNTIF('Round 1 - Hole by Hole'!G77,"="&amp;$G$2+1))+(COUNTIF('Round 1 - Hole by Hole'!H77,"="&amp;$H$2+1))+(COUNTIF('Round 1 - Hole by Hole'!I77,"="&amp;$I$2+1))+(COUNTIF('Round 1 - Hole by Hole'!J77,"="&amp;$J$2+1))+(COUNTIF('Round 1 - Hole by Hole'!L77,"="&amp;$L$2+1))+(COUNTIF('Round 1 - Hole by Hole'!M77,"="&amp;$M$2+1))+(COUNTIF('Round 1 - Hole by Hole'!N77,"="&amp;$N$2+1))+(COUNTIF('Round 1 - Hole by Hole'!O77,"="&amp;$O$2+1))+(COUNTIF('Round 1 - Hole by Hole'!P77,"="&amp;$P$2+1))+(COUNTIF('Round 1 - Hole by Hole'!Q77,"="&amp;$Q$2+1))+(COUNTIF('Round 1 - Hole by Hole'!R77,"="&amp;$R$2+1))+(COUNTIF('Round 1 - Hole by Hole'!S77,"="&amp;$S$2+1))+(COUNTIF('Round 1 - Hole by Hole'!T77,"="&amp;$T$2+1))</f>
        <v>2</v>
      </c>
      <c r="G80" s="87">
        <f>SUM(COUNTIF('Round 1 - Hole by Hole'!B77,"="&amp;$B$2+2))+(COUNTIF('Round 1 - Hole by Hole'!C77,"="&amp;$C$2+2))+(COUNTIF('Round 1 - Hole by Hole'!D77,"="&amp;$D$2+2))+(COUNTIF('Round 1 - Hole by Hole'!E77,"="&amp;$E$2+2))+(COUNTIF('Round 1 - Hole by Hole'!F77,"="&amp;$F$2+2))+(COUNTIF('Round 1 - Hole by Hole'!G77,"="&amp;$G$2+2))+(COUNTIF('Round 1 - Hole by Hole'!H77,"="&amp;$H$2+2))+(COUNTIF('Round 1 - Hole by Hole'!I77,"="&amp;$I$2+2))+(COUNTIF('Round 1 - Hole by Hole'!J77,"="&amp;$J$2+2))+(COUNTIF('Round 1 - Hole by Hole'!L77,"="&amp;$L$2+2))+(COUNTIF('Round 1 - Hole by Hole'!M77,"="&amp;$M$2+2))+(COUNTIF('Round 1 - Hole by Hole'!N77,"="&amp;$N$2+2))+(COUNTIF('Round 1 - Hole by Hole'!O77,"="&amp;$O$2+2))+(COUNTIF('Round 1 - Hole by Hole'!P77,"="&amp;$P$2+2))+(COUNTIF('Round 1 - Hole by Hole'!Q77,"="&amp;$Q$2+2))+(COUNTIF('Round 1 - Hole by Hole'!R77,"="&amp;$R$2+2))+(COUNTIF('Round 1 - Hole by Hole'!S77,"="&amp;$S$2+2))+(COUNTIF('Round 1 - Hole by Hole'!T77,"="&amp;$T$2+2))</f>
        <v>1</v>
      </c>
      <c r="H80" s="87">
        <f>SUM(COUNTIF('Round 1 - Hole by Hole'!B77,"&gt;"&amp;$B$2+2.1))+(COUNTIF('Round 1 - Hole by Hole'!C77,"&gt;"&amp;$C$2+2.1))+(COUNTIF('Round 1 - Hole by Hole'!D77,"&gt;"&amp;$D$2+2.1))+(COUNTIF('Round 1 - Hole by Hole'!E77,"&gt;"&amp;$E$2+2.1))+(COUNTIF('Round 1 - Hole by Hole'!F77,"&gt;"&amp;$F$2+2.1))+(COUNTIF('Round 1 - Hole by Hole'!G77,"&gt;"&amp;$G$2+2.1))+(COUNTIF('Round 1 - Hole by Hole'!H77,"&gt;"&amp;$H$2+2.1))+(COUNTIF('Round 1 - Hole by Hole'!I77,"&gt;"&amp;$I$2+2.1))+(COUNTIF('Round 1 - Hole by Hole'!J77,"&gt;"&amp;$J$2+2.1))+(COUNTIF('Round 1 - Hole by Hole'!L77,"&gt;"&amp;$L$2+2.1))+(COUNTIF('Round 1 - Hole by Hole'!M77,"&gt;"&amp;$M$2+2.1))+(COUNTIF('Round 1 - Hole by Hole'!N77,"&gt;"&amp;$N$2+2.1))+(COUNTIF('Round 1 - Hole by Hole'!O77,"&gt;"&amp;$O$2+2.1))+(COUNTIF('Round 1 - Hole by Hole'!P77,"&gt;"&amp;$P$2+2.1))+(COUNTIF('Round 1 - Hole by Hole'!Q77,"&gt;"&amp;$Q$2+2.1))+(COUNTIF('Round 1 - Hole by Hole'!R77,"&gt;"&amp;$R$2+2.1))+(COUNTIF('Round 1 - Hole by Hole'!S77,"&gt;"&amp;$S$2+2.1))+(COUNTIF('Round 1 - Hole by Hole'!T77,"&gt;"&amp;$T$2+2.1))</f>
        <v>1</v>
      </c>
      <c r="J80" s="86">
        <f>SUM(COUNTIF('Round 2 - Hole by Hole'!B77,"&lt;"&amp;$B$2-1.9))+(COUNTIF('Round 2 - Hole by Hole'!C77,"&lt;"&amp;$C$2-1.9))+(COUNTIF('Round 2 - Hole by Hole'!D77,"&lt;"&amp;$D$2-1.9))+(COUNTIF('Round 2 - Hole by Hole'!E77,"&lt;"&amp;$E$2-1.9))+(COUNTIF('Round 2 - Hole by Hole'!F77,"&lt;"&amp;$F$2-1.9))+(COUNTIF('Round 2 - Hole by Hole'!G77,"&lt;"&amp;$G$2-1.9))+(COUNTIF('Round 2 - Hole by Hole'!H77,"&lt;"&amp;$H$2-1.9))+(COUNTIF('Round 2 - Hole by Hole'!I77,"&lt;"&amp;$I$2-1.9))+(COUNTIF('Round 2 - Hole by Hole'!J77,"&lt;"&amp;$J$2-1.9))+(COUNTIF('Round 2 - Hole by Hole'!L77,"&lt;"&amp;$L$2-1.9))+(COUNTIF('Round 2 - Hole by Hole'!M77,"&lt;"&amp;$M$2-1.9))+(COUNTIF('Round 2 - Hole by Hole'!N77,"&lt;"&amp;$N$2-1.9))+(COUNTIF('Round 2 - Hole by Hole'!O77,"&lt;"&amp;$O$2-1.9))+(COUNTIF('Round 2 - Hole by Hole'!P77,"&lt;"&amp;$P$2-1.9))+(COUNTIF('Round 2 - Hole by Hole'!Q77,"&lt;"&amp;$Q$2-1.9))+(COUNTIF('Round 2 - Hole by Hole'!R77,"&lt;"&amp;$R$2-1.9))+(COUNTIF('Round 2 - Hole by Hole'!S77,"&lt;"&amp;$S$2-1.9))+(COUNTIF('Round 2 - Hole by Hole'!T77,"&lt;"&amp;$T$2-1.9))</f>
        <v>0</v>
      </c>
      <c r="K80" s="87">
        <f>SUM(COUNTIF('Round 2 - Hole by Hole'!B77,"="&amp;$B$2-1))+(COUNTIF('Round 2 - Hole by Hole'!C77,"="&amp;$C$2-1))+(COUNTIF('Round 2 - Hole by Hole'!D77,"="&amp;$D$2-1))+(COUNTIF('Round 2 - Hole by Hole'!E77,"="&amp;$E$2-1))+(COUNTIF('Round 2 - Hole by Hole'!F77,"="&amp;$F$2-1))+(COUNTIF('Round 2 - Hole by Hole'!G77,"="&amp;$G$2-1))+(COUNTIF('Round 2 - Hole by Hole'!H77,"="&amp;$H$2-1))+(COUNTIF('Round 2 - Hole by Hole'!I77,"="&amp;$I$2-1))+(COUNTIF('Round 2 - Hole by Hole'!J77,"="&amp;$J$2-1))+(COUNTIF('Round 2 - Hole by Hole'!L77,"="&amp;$L$2-1))+(COUNTIF('Round 2 - Hole by Hole'!M77,"="&amp;$M$2-1))+(COUNTIF('Round 2 - Hole by Hole'!N77,"="&amp;$N$2-1))+(COUNTIF('Round 2 - Hole by Hole'!O77,"="&amp;$O$2-1))+(COUNTIF('Round 2 - Hole by Hole'!P77,"="&amp;$P$2-1))+(COUNTIF('Round 2 - Hole by Hole'!Q77,"="&amp;$Q$2-1))+(COUNTIF('Round 2 - Hole by Hole'!R77,"="&amp;$R$2-1))+(COUNTIF('Round 2 - Hole by Hole'!S77,"="&amp;$S$2-1))+(COUNTIF('Round 2 - Hole by Hole'!T77,"="&amp;$T$2-1))</f>
        <v>3</v>
      </c>
      <c r="L80" s="87">
        <f>SUM(COUNTIF('Round 2 - Hole by Hole'!B77,"="&amp;$B$2))+(COUNTIF('Round 2 - Hole by Hole'!C77,"="&amp;$C$2))+(COUNTIF('Round 2 - Hole by Hole'!D77,"="&amp;$D$2))+(COUNTIF('Round 2 - Hole by Hole'!E77,"="&amp;$E$2))+(COUNTIF('Round 2 - Hole by Hole'!F77,"="&amp;$F$2))+(COUNTIF('Round 2 - Hole by Hole'!G77,"="&amp;$G$2))+(COUNTIF('Round 2 - Hole by Hole'!H77,"="&amp;$H$2))+(COUNTIF('Round 2 - Hole by Hole'!I77,"="&amp;$I$2))+(COUNTIF('Round 2 - Hole by Hole'!J77,"="&amp;$J$2))+(COUNTIF('Round 2 - Hole by Hole'!L77,"="&amp;$L$2))+(COUNTIF('Round 2 - Hole by Hole'!M77,"="&amp;$M$2))+(COUNTIF('Round 2 - Hole by Hole'!N77,"="&amp;$N$2))+(COUNTIF('Round 2 - Hole by Hole'!O77,"="&amp;$O$2))+(COUNTIF('Round 2 - Hole by Hole'!P77,"="&amp;$P$2))+(COUNTIF('Round 2 - Hole by Hole'!Q77,"="&amp;$Q$2))+(COUNTIF('Round 2 - Hole by Hole'!R77,"="&amp;$R$2))+(COUNTIF('Round 2 - Hole by Hole'!S77,"="&amp;$S$2))+(COUNTIF('Round 2 - Hole by Hole'!T77,"="&amp;$T$2))</f>
        <v>5</v>
      </c>
      <c r="M80" s="87">
        <f>SUM(COUNTIF('Round 2 - Hole by Hole'!B77,"="&amp;$B$2+1))+(COUNTIF('Round 2 - Hole by Hole'!C77,"="&amp;$C$2+1))+(COUNTIF('Round 2 - Hole by Hole'!D77,"="&amp;$D$2+1))+(COUNTIF('Round 2 - Hole by Hole'!E77,"="&amp;$E$2+1))+(COUNTIF('Round 2 - Hole by Hole'!F77,"="&amp;$F$2+1))+(COUNTIF('Round 2 - Hole by Hole'!G77,"="&amp;$G$2+1))+(COUNTIF('Round 2 - Hole by Hole'!H77,"="&amp;$H$2+1))+(COUNTIF('Round 2 - Hole by Hole'!I77,"="&amp;$I$2+1))+(COUNTIF('Round 2 - Hole by Hole'!J77,"="&amp;$J$2+1))+(COUNTIF('Round 2 - Hole by Hole'!L77,"="&amp;$L$2+1))+(COUNTIF('Round 2 - Hole by Hole'!M77,"="&amp;$M$2+1))+(COUNTIF('Round 2 - Hole by Hole'!N77,"="&amp;$N$2+1))+(COUNTIF('Round 2 - Hole by Hole'!O77,"="&amp;$O$2+1))+(COUNTIF('Round 2 - Hole by Hole'!P77,"="&amp;$P$2+1))+(COUNTIF('Round 2 - Hole by Hole'!Q77,"="&amp;$Q$2+1))+(COUNTIF('Round 2 - Hole by Hole'!R77,"="&amp;$R$2+1))+(COUNTIF('Round 2 - Hole by Hole'!S77,"="&amp;$S$2+1))+(COUNTIF('Round 2 - Hole by Hole'!T77,"="&amp;$T$2+1))</f>
        <v>8</v>
      </c>
      <c r="N80" s="87">
        <f>SUM(COUNTIF('Round 2 - Hole by Hole'!B77,"="&amp;$B$2+2))+(COUNTIF('Round 2 - Hole by Hole'!C77,"="&amp;$C$2+2))+(COUNTIF('Round 2 - Hole by Hole'!D77,"="&amp;$D$2+2))+(COUNTIF('Round 2 - Hole by Hole'!E77,"="&amp;$E$2+2))+(COUNTIF('Round 2 - Hole by Hole'!F77,"="&amp;$F$2+2))+(COUNTIF('Round 2 - Hole by Hole'!G77,"="&amp;$G$2+2))+(COUNTIF('Round 2 - Hole by Hole'!H77,"="&amp;$H$2+2))+(COUNTIF('Round 2 - Hole by Hole'!I77,"="&amp;$I$2+2))+(COUNTIF('Round 2 - Hole by Hole'!J77,"="&amp;$J$2+2))+(COUNTIF('Round 2 - Hole by Hole'!L77,"="&amp;$L$2+2))+(COUNTIF('Round 2 - Hole by Hole'!M77,"="&amp;$M$2+2))+(COUNTIF('Round 2 - Hole by Hole'!N77,"="&amp;$N$2+2))+(COUNTIF('Round 2 - Hole by Hole'!O77,"="&amp;$O$2+2))+(COUNTIF('Round 2 - Hole by Hole'!P77,"="&amp;$P$2+2))+(COUNTIF('Round 2 - Hole by Hole'!Q77,"="&amp;$Q$2+2))+(COUNTIF('Round 2 - Hole by Hole'!R77,"="&amp;$R$2+2))+(COUNTIF('Round 2 - Hole by Hole'!S77,"="&amp;$S$2+2))+(COUNTIF('Round 2 - Hole by Hole'!T77,"="&amp;$T$2+2))</f>
        <v>1</v>
      </c>
      <c r="O80" s="87">
        <f>SUM(COUNTIF('Round 2 - Hole by Hole'!B77,"&gt;"&amp;$B$2+2.1))+(COUNTIF('Round 2 - Hole by Hole'!C77,"&gt;"&amp;$C$2+2.1))+(COUNTIF('Round 2 - Hole by Hole'!D77,"&gt;"&amp;$D$2+2.1))+(COUNTIF('Round 2 - Hole by Hole'!E77,"&gt;"&amp;$E$2+2.1))+(COUNTIF('Round 2 - Hole by Hole'!F77,"&gt;"&amp;$F$2+2.1))+(COUNTIF('Round 2 - Hole by Hole'!G77,"&gt;"&amp;$G$2+2.1))+(COUNTIF('Round 2 - Hole by Hole'!H77,"&gt;"&amp;$H$2+2.1))+(COUNTIF('Round 2 - Hole by Hole'!I77,"&gt;"&amp;$I$2+2.1))+(COUNTIF('Round 2 - Hole by Hole'!J77,"&gt;"&amp;$J$2+2.1))+(COUNTIF('Round 2 - Hole by Hole'!L77,"&gt;"&amp;$L$2+2.1))+(COUNTIF('Round 2 - Hole by Hole'!M77,"&gt;"&amp;$M$2+2.1))+(COUNTIF('Round 2 - Hole by Hole'!N77,"&gt;"&amp;$N$2+2.1))+(COUNTIF('Round 2 - Hole by Hole'!O77,"&gt;"&amp;$O$2+2.1))+(COUNTIF('Round 2 - Hole by Hole'!P77,"&gt;"&amp;$P$2+2.1))+(COUNTIF('Round 2 - Hole by Hole'!Q77,"&gt;"&amp;$Q$2+2.1))+(COUNTIF('Round 2 - Hole by Hole'!R77,"&gt;"&amp;$R$2+2.1))+(COUNTIF('Round 2 - Hole by Hole'!S77,"&gt;"&amp;$S$2+2.1))+(COUNTIF('Round 2 - Hole by Hole'!T77,"&gt;"&amp;$T$2+2.1))</f>
        <v>1</v>
      </c>
      <c r="Q80" s="86">
        <f>SUM(COUNTIF('Round 3 - Hole by Hole'!B77,"&lt;"&amp;$B$3-1.9))+(COUNTIF('Round 3 - Hole by Hole'!C77,"&lt;"&amp;$C$3-1.9))+(COUNTIF('Round 3 - Hole by Hole'!D77,"&lt;"&amp;$D$3-1.9))+(COUNTIF('Round 3 - Hole by Hole'!E77,"&lt;"&amp;$E$3-1.9))+(COUNTIF('Round 3 - Hole by Hole'!F77,"&lt;"&amp;$F$3-1.9))+(COUNTIF('Round 3 - Hole by Hole'!G77,"&lt;"&amp;$G$3-1.9))+(COUNTIF('Round 3 - Hole by Hole'!H77,"&lt;"&amp;$H$3-1.9))+(COUNTIF('Round 3 - Hole by Hole'!I77,"&lt;"&amp;$I$3-1.9))+(COUNTIF('Round 3 - Hole by Hole'!J77,"&lt;"&amp;$J$3-1.9))+(COUNTIF('Round 3 - Hole by Hole'!L77,"&lt;"&amp;$L$3-1.9))+(COUNTIF('Round 3 - Hole by Hole'!M77,"&lt;"&amp;$M$3-1.9))+(COUNTIF('Round 3 - Hole by Hole'!N77,"&lt;"&amp;$N$3-1.9))+(COUNTIF('Round 3 - Hole by Hole'!O77,"&lt;"&amp;$O$3-1.9))+(COUNTIF('Round 3 - Hole by Hole'!P77,"&lt;"&amp;$P$3-1.9))+(COUNTIF('Round 3 - Hole by Hole'!Q77,"&lt;"&amp;$Q$3-1.9))+(COUNTIF('Round 3 - Hole by Hole'!R77,"&lt;"&amp;$R$3-1.9))+(COUNTIF('Round 3 - Hole by Hole'!S77,"&lt;"&amp;$S$3-1.9))+(COUNTIF('Round 3 - Hole by Hole'!T77,"&lt;"&amp;$T$3-1.9))</f>
        <v>0</v>
      </c>
      <c r="R80" s="87">
        <f>SUM(COUNTIF('Round 3 - Hole by Hole'!B77,"="&amp;$B$3-1))+(COUNTIF('Round 3 - Hole by Hole'!C77,"="&amp;$C$3-1))+(COUNTIF('Round 3 - Hole by Hole'!D77,"="&amp;$D$3-1))+(COUNTIF('Round 3 - Hole by Hole'!E77,"="&amp;$E$3-1))+(COUNTIF('Round 3 - Hole by Hole'!F77,"="&amp;$F$3-1))+(COUNTIF('Round 3 - Hole by Hole'!G77,"="&amp;$G$3-1))+(COUNTIF('Round 3 - Hole by Hole'!H77,"="&amp;$H$3-1))+(COUNTIF('Round 3 - Hole by Hole'!I77,"="&amp;$I$3-1))+(COUNTIF('Round 3 - Hole by Hole'!J77,"="&amp;$J$3-1))+(COUNTIF('Round 3 - Hole by Hole'!L77,"="&amp;$L$3-1))+(COUNTIF('Round 3 - Hole by Hole'!M77,"="&amp;$M$3-1))+(COUNTIF('Round 3 - Hole by Hole'!N77,"="&amp;$N$3-1))+(COUNTIF('Round 3 - Hole by Hole'!O77,"="&amp;$O$3-1))+(COUNTIF('Round 3 - Hole by Hole'!P77,"="&amp;$P$3-1))+(COUNTIF('Round 3 - Hole by Hole'!Q77,"="&amp;$Q$3-1))+(COUNTIF('Round 3 - Hole by Hole'!R77,"="&amp;$R$3-1))+(COUNTIF('Round 3 - Hole by Hole'!S77,"="&amp;$S$3-1))+(COUNTIF('Round 3 - Hole by Hole'!T77,"="&amp;$T$3-1))</f>
        <v>0</v>
      </c>
      <c r="S80" s="87">
        <f>SUM(COUNTIF('Round 3 - Hole by Hole'!B77,"="&amp;$B$3))+(COUNTIF('Round 3 - Hole by Hole'!C77,"="&amp;$C$3))+(COUNTIF('Round 3 - Hole by Hole'!D77,"="&amp;$D$3))+(COUNTIF('Round 3 - Hole by Hole'!E77,"="&amp;$E$3))+(COUNTIF('Round 3 - Hole by Hole'!F77,"="&amp;$F$3))+(COUNTIF('Round 3 - Hole by Hole'!G77,"="&amp;$G$3))+(COUNTIF('Round 3 - Hole by Hole'!H77,"="&amp;$H$3))+(COUNTIF('Round 3 - Hole by Hole'!I77,"="&amp;$I$3))+(COUNTIF('Round 3 - Hole by Hole'!J77,"="&amp;$J$3))+(COUNTIF('Round 3 - Hole by Hole'!L77,"="&amp;$L$3))+(COUNTIF('Round 3 - Hole by Hole'!M77,"="&amp;$M$3))+(COUNTIF('Round 3 - Hole by Hole'!N77,"="&amp;$N$3))+(COUNTIF('Round 3 - Hole by Hole'!O77,"="&amp;$O$3))+(COUNTIF('Round 3 - Hole by Hole'!P77,"="&amp;$P$3))+(COUNTIF('Round 3 - Hole by Hole'!Q77,"="&amp;$Q$3))+(COUNTIF('Round 3 - Hole by Hole'!R77,"="&amp;$R$3))+(COUNTIF('Round 3 - Hole by Hole'!S77,"="&amp;$S$3))+(COUNTIF('Round 3 - Hole by Hole'!T77,"="&amp;$T$3))</f>
        <v>14</v>
      </c>
      <c r="T80" s="87">
        <f>SUM(COUNTIF('Round 3 - Hole by Hole'!B77,"="&amp;$B$3+1))+(COUNTIF('Round 3 - Hole by Hole'!C77,"="&amp;$C$3+1))+(COUNTIF('Round 3 - Hole by Hole'!D77,"="&amp;$D$3+1))+(COUNTIF('Round 3 - Hole by Hole'!E77,"="&amp;$E$3+1))+(COUNTIF('Round 3 - Hole by Hole'!F77,"="&amp;$F$3+1))+(COUNTIF('Round 3 - Hole by Hole'!G77,"="&amp;$G$3+1))+(COUNTIF('Round 3 - Hole by Hole'!H77,"="&amp;$H$3+1))+(COUNTIF('Round 3 - Hole by Hole'!I77,"="&amp;$I$3+1))+(COUNTIF('Round 3 - Hole by Hole'!J77,"="&amp;$J$3+1))+(COUNTIF('Round 3 - Hole by Hole'!L77,"="&amp;$L$3+1))+(COUNTIF('Round 3 - Hole by Hole'!M77,"="&amp;$M$3+1))+(COUNTIF('Round 3 - Hole by Hole'!N77,"="&amp;$N$3+1))+(COUNTIF('Round 3 - Hole by Hole'!O77,"="&amp;$O$3+1))+(COUNTIF('Round 3 - Hole by Hole'!P77,"="&amp;$P$3+1))+(COUNTIF('Round 3 - Hole by Hole'!Q77,"="&amp;$Q$3+1))+(COUNTIF('Round 3 - Hole by Hole'!R77,"="&amp;$R$3+1))+(COUNTIF('Round 3 - Hole by Hole'!S77,"="&amp;$S$3+1))+(COUNTIF('Round 3 - Hole by Hole'!T77,"="&amp;$T$3+1))</f>
        <v>4</v>
      </c>
      <c r="U80" s="87">
        <f>SUM(COUNTIF('Round 3 - Hole by Hole'!B77,"="&amp;$B$3+2))+(COUNTIF('Round 3 - Hole by Hole'!C77,"="&amp;$C$3+2))+(COUNTIF('Round 3 - Hole by Hole'!D77,"="&amp;$D$3+2))+(COUNTIF('Round 3 - Hole by Hole'!E77,"="&amp;$E$3+2))+(COUNTIF('Round 3 - Hole by Hole'!F77,"="&amp;$F$3+2))+(COUNTIF('Round 3 - Hole by Hole'!G77,"="&amp;$G$3+2))+(COUNTIF('Round 3 - Hole by Hole'!H77,"="&amp;$H$3+2))+(COUNTIF('Round 3 - Hole by Hole'!I77,"="&amp;$I$3+2))+(COUNTIF('Round 3 - Hole by Hole'!J77,"="&amp;$J$3+2))+(COUNTIF('Round 3 - Hole by Hole'!L77,"="&amp;$L$3+2))+(COUNTIF('Round 3 - Hole by Hole'!M77,"="&amp;$M$3+2))+(COUNTIF('Round 3 - Hole by Hole'!N77,"="&amp;$N$3+2))+(COUNTIF('Round 3 - Hole by Hole'!O77,"="&amp;$O$3+2))+(COUNTIF('Round 3 - Hole by Hole'!P77,"="&amp;$P$3+2))+(COUNTIF('Round 3 - Hole by Hole'!Q77,"="&amp;$Q$3+2))+(COUNTIF('Round 3 - Hole by Hole'!R77,"="&amp;$R$3+2))+(COUNTIF('Round 3 - Hole by Hole'!S77,"="&amp;$S$3+2))+(COUNTIF('Round 3 - Hole by Hole'!T77,"="&amp;$T$3+2))</f>
        <v>0</v>
      </c>
      <c r="V80" s="87">
        <f>SUM(COUNTIF('Round 3 - Hole by Hole'!B77,"&gt;"&amp;$B$3+2.1))+(COUNTIF('Round 3 - Hole by Hole'!C77,"&gt;"&amp;$C$3+2.1))+(COUNTIF('Round 3 - Hole by Hole'!D77,"&gt;"&amp;$D$3+2.1))+(COUNTIF('Round 3 - Hole by Hole'!E77,"&gt;"&amp;$E$3+2.1))+(COUNTIF('Round 3 - Hole by Hole'!F77,"&gt;"&amp;$F$3+2.1))+(COUNTIF('Round 3 - Hole by Hole'!G77,"&gt;"&amp;$G$3+2.1))+(COUNTIF('Round 3 - Hole by Hole'!H77,"&gt;"&amp;$H$3+2.1))+(COUNTIF('Round 3 - Hole by Hole'!I77,"&gt;"&amp;$I$3+2.1))+(COUNTIF('Round 3 - Hole by Hole'!J77,"&gt;"&amp;$J$3+2.1))+(COUNTIF('Round 3 - Hole by Hole'!L77,"&gt;"&amp;$L$3+2.1))+(COUNTIF('Round 3 - Hole by Hole'!M77,"&gt;"&amp;$M$3+2.1))+(COUNTIF('Round 3 - Hole by Hole'!N77,"&gt;"&amp;$N$3+2.1))+(COUNTIF('Round 3 - Hole by Hole'!O77,"&gt;"&amp;$O$3+2.1))+(COUNTIF('Round 3 - Hole by Hole'!P77,"&gt;"&amp;$P$3+2.1))+(COUNTIF('Round 3 - Hole by Hole'!Q77,"&gt;"&amp;$Q$3+2.1))+(COUNTIF('Round 3 - Hole by Hole'!R77,"&gt;"&amp;$R$3+2.1))+(COUNTIF('Round 3 - Hole by Hole'!S77,"&gt;"&amp;$S$3+2.1))+(COUNTIF('Round 3 - Hole by Hole'!T77,"&gt;"&amp;$T$3+2.1))</f>
        <v>0</v>
      </c>
      <c r="X80" s="86">
        <f t="shared" si="113"/>
        <v>0</v>
      </c>
      <c r="Y80" s="86">
        <f t="shared" si="109"/>
        <v>3</v>
      </c>
      <c r="Z80" s="86">
        <f t="shared" si="110"/>
        <v>33</v>
      </c>
      <c r="AA80" s="86">
        <f t="shared" si="111"/>
        <v>14</v>
      </c>
      <c r="AB80" s="86">
        <f t="shared" si="112"/>
        <v>2</v>
      </c>
      <c r="AC80" s="86">
        <f t="shared" si="114"/>
        <v>2</v>
      </c>
    </row>
    <row r="81" spans="1:29">
      <c r="A81" s="60" t="str">
        <f>'Players by Team'!G29</f>
        <v>AIDAN RICHMOND</v>
      </c>
      <c r="B81" s="90"/>
      <c r="C81" s="110">
        <f>SUM(COUNTIF('Round 1 - Hole by Hole'!B78,"&lt;"&amp;$B$2-1.9))+(COUNTIF('Round 1 - Hole by Hole'!C78,"&lt;"&amp;$C$2-1.9))+(COUNTIF('Round 1 - Hole by Hole'!D78,"&lt;"&amp;$D$2-1.9))+(COUNTIF('Round 1 - Hole by Hole'!E78,"&lt;"&amp;$E$2-1.9))+(COUNTIF('Round 1 - Hole by Hole'!F78,"&lt;"&amp;$F$2-1.9))+(COUNTIF('Round 1 - Hole by Hole'!G78,"&lt;"&amp;$G$2-1.9))+(COUNTIF('Round 1 - Hole by Hole'!H78,"&lt;"&amp;$H$2-1.9))+(COUNTIF('Round 1 - Hole by Hole'!I78,"&lt;"&amp;$I$2-1.9))+(COUNTIF('Round 1 - Hole by Hole'!J78,"&lt;"&amp;$J$2-1.9))+(COUNTIF('Round 1 - Hole by Hole'!L78,"&lt;"&amp;$L$2-1.9))+(COUNTIF('Round 1 - Hole by Hole'!M78,"&lt;"&amp;$M$2-1.9))+(COUNTIF('Round 1 - Hole by Hole'!N78,"&lt;"&amp;$N$2-1.9))+(COUNTIF('Round 1 - Hole by Hole'!O78,"&lt;"&amp;$O$2-1.9))+(COUNTIF('Round 1 - Hole by Hole'!P78,"&lt;"&amp;$P$2-1.9))+(COUNTIF('Round 1 - Hole by Hole'!Q78,"&lt;"&amp;$Q$2-1.9))+(COUNTIF('Round 1 - Hole by Hole'!R78,"&lt;"&amp;$R$2-1.9))+(COUNTIF('Round 1 - Hole by Hole'!S78,"&lt;"&amp;$S$2-1.9))+(COUNTIF('Round 1 - Hole by Hole'!T78,"&lt;"&amp;$T$2-1.9))</f>
        <v>0</v>
      </c>
      <c r="D81" s="110">
        <f>SUM(COUNTIF('Round 1 - Hole by Hole'!B78,"="&amp;$B$2-1))+(COUNTIF('Round 1 - Hole by Hole'!C78,"="&amp;$C$2-1))+(COUNTIF('Round 1 - Hole by Hole'!D78,"="&amp;$D$2-1))+(COUNTIF('Round 1 - Hole by Hole'!E78,"="&amp;$E$2-1))+(COUNTIF('Round 1 - Hole by Hole'!F78,"="&amp;$F$2-1))+(COUNTIF('Round 1 - Hole by Hole'!G78,"="&amp;$G$2-1))+(COUNTIF('Round 1 - Hole by Hole'!H78,"="&amp;$H$2-1))+(COUNTIF('Round 1 - Hole by Hole'!I78,"="&amp;$I$2-1))+(COUNTIF('Round 1 - Hole by Hole'!J78,"="&amp;$J$2-1))+(COUNTIF('Round 1 - Hole by Hole'!L78,"="&amp;$L$2-1))+(COUNTIF('Round 1 - Hole by Hole'!M78,"="&amp;$M$2-1))+(COUNTIF('Round 1 - Hole by Hole'!N78,"="&amp;$N$2-1))+(COUNTIF('Round 1 - Hole by Hole'!O78,"="&amp;$O$2-1))+(COUNTIF('Round 1 - Hole by Hole'!P78,"="&amp;$P$2-1))+(COUNTIF('Round 1 - Hole by Hole'!Q78,"="&amp;$Q$2-1))+(COUNTIF('Round 1 - Hole by Hole'!R78,"="&amp;$R$2-1))+(COUNTIF('Round 1 - Hole by Hole'!S78,"="&amp;$S$2-1))+(COUNTIF('Round 1 - Hole by Hole'!T78,"="&amp;$T$2-1))</f>
        <v>0</v>
      </c>
      <c r="E81" s="110">
        <f>SUM(COUNTIF('Round 1 - Hole by Hole'!B78,"="&amp;$B$2))+(COUNTIF('Round 1 - Hole by Hole'!C78,"="&amp;$C$2))+(COUNTIF('Round 1 - Hole by Hole'!D78,"="&amp;$D$2))+(COUNTIF('Round 1 - Hole by Hole'!E78,"="&amp;$E$2))+(COUNTIF('Round 1 - Hole by Hole'!F78,"="&amp;$F$2))+(COUNTIF('Round 1 - Hole by Hole'!G78,"="&amp;$G$2))+(COUNTIF('Round 1 - Hole by Hole'!H78,"="&amp;$H$2))+(COUNTIF('Round 1 - Hole by Hole'!I78,"="&amp;$I$2))+(COUNTIF('Round 1 - Hole by Hole'!J78,"="&amp;$J$2))+(COUNTIF('Round 1 - Hole by Hole'!L78,"="&amp;$L$2))+(COUNTIF('Round 1 - Hole by Hole'!M78,"="&amp;$M$2))+(COUNTIF('Round 1 - Hole by Hole'!N78,"="&amp;$N$2))+(COUNTIF('Round 1 - Hole by Hole'!O78,"="&amp;$O$2))+(COUNTIF('Round 1 - Hole by Hole'!P78,"="&amp;$P$2))+(COUNTIF('Round 1 - Hole by Hole'!Q78,"="&amp;$Q$2))+(COUNTIF('Round 1 - Hole by Hole'!R78,"="&amp;$R$2))+(COUNTIF('Round 1 - Hole by Hole'!S78,"="&amp;$S$2))+(COUNTIF('Round 1 - Hole by Hole'!T78,"="&amp;$T$2))</f>
        <v>7</v>
      </c>
      <c r="F81" s="110">
        <f>SUM(COUNTIF('Round 1 - Hole by Hole'!B78,"="&amp;$B$2+1))+(COUNTIF('Round 1 - Hole by Hole'!C78,"="&amp;$C$2+1))+(COUNTIF('Round 1 - Hole by Hole'!D78,"="&amp;$D$2+1))+(COUNTIF('Round 1 - Hole by Hole'!E78,"="&amp;$E$2+1))+(COUNTIF('Round 1 - Hole by Hole'!F78,"="&amp;$F$2+1))+(COUNTIF('Round 1 - Hole by Hole'!G78,"="&amp;$G$2+1))+(COUNTIF('Round 1 - Hole by Hole'!H78,"="&amp;$H$2+1))+(COUNTIF('Round 1 - Hole by Hole'!I78,"="&amp;$I$2+1))+(COUNTIF('Round 1 - Hole by Hole'!J78,"="&amp;$J$2+1))+(COUNTIF('Round 1 - Hole by Hole'!L78,"="&amp;$L$2+1))+(COUNTIF('Round 1 - Hole by Hole'!M78,"="&amp;$M$2+1))+(COUNTIF('Round 1 - Hole by Hole'!N78,"="&amp;$N$2+1))+(COUNTIF('Round 1 - Hole by Hole'!O78,"="&amp;$O$2+1))+(COUNTIF('Round 1 - Hole by Hole'!P78,"="&amp;$P$2+1))+(COUNTIF('Round 1 - Hole by Hole'!Q78,"="&amp;$Q$2+1))+(COUNTIF('Round 1 - Hole by Hole'!R78,"="&amp;$R$2+1))+(COUNTIF('Round 1 - Hole by Hole'!S78,"="&amp;$S$2+1))+(COUNTIF('Round 1 - Hole by Hole'!T78,"="&amp;$T$2+1))</f>
        <v>7</v>
      </c>
      <c r="G81" s="110">
        <f>SUM(COUNTIF('Round 1 - Hole by Hole'!B78,"="&amp;$B$2+2))+(COUNTIF('Round 1 - Hole by Hole'!C78,"="&amp;$C$2+2))+(COUNTIF('Round 1 - Hole by Hole'!D78,"="&amp;$D$2+2))+(COUNTIF('Round 1 - Hole by Hole'!E78,"="&amp;$E$2+2))+(COUNTIF('Round 1 - Hole by Hole'!F78,"="&amp;$F$2+2))+(COUNTIF('Round 1 - Hole by Hole'!G78,"="&amp;$G$2+2))+(COUNTIF('Round 1 - Hole by Hole'!H78,"="&amp;$H$2+2))+(COUNTIF('Round 1 - Hole by Hole'!I78,"="&amp;$I$2+2))+(COUNTIF('Round 1 - Hole by Hole'!J78,"="&amp;$J$2+2))+(COUNTIF('Round 1 - Hole by Hole'!L78,"="&amp;$L$2+2))+(COUNTIF('Round 1 - Hole by Hole'!M78,"="&amp;$M$2+2))+(COUNTIF('Round 1 - Hole by Hole'!N78,"="&amp;$N$2+2))+(COUNTIF('Round 1 - Hole by Hole'!O78,"="&amp;$O$2+2))+(COUNTIF('Round 1 - Hole by Hole'!P78,"="&amp;$P$2+2))+(COUNTIF('Round 1 - Hole by Hole'!Q78,"="&amp;$Q$2+2))+(COUNTIF('Round 1 - Hole by Hole'!R78,"="&amp;$R$2+2))+(COUNTIF('Round 1 - Hole by Hole'!S78,"="&amp;$S$2+2))+(COUNTIF('Round 1 - Hole by Hole'!T78,"="&amp;$T$2+2))</f>
        <v>3</v>
      </c>
      <c r="H81" s="110">
        <f>SUM(COUNTIF('Round 1 - Hole by Hole'!B78,"&gt;"&amp;$B$2+2.1))+(COUNTIF('Round 1 - Hole by Hole'!C78,"&gt;"&amp;$C$2+2.1))+(COUNTIF('Round 1 - Hole by Hole'!D78,"&gt;"&amp;$D$2+2.1))+(COUNTIF('Round 1 - Hole by Hole'!E78,"&gt;"&amp;$E$2+2.1))+(COUNTIF('Round 1 - Hole by Hole'!F78,"&gt;"&amp;$F$2+2.1))+(COUNTIF('Round 1 - Hole by Hole'!G78,"&gt;"&amp;$G$2+2.1))+(COUNTIF('Round 1 - Hole by Hole'!H78,"&gt;"&amp;$H$2+2.1))+(COUNTIF('Round 1 - Hole by Hole'!I78,"&gt;"&amp;$I$2+2.1))+(COUNTIF('Round 1 - Hole by Hole'!J78,"&gt;"&amp;$J$2+2.1))+(COUNTIF('Round 1 - Hole by Hole'!L78,"&gt;"&amp;$L$2+2.1))+(COUNTIF('Round 1 - Hole by Hole'!M78,"&gt;"&amp;$M$2+2.1))+(COUNTIF('Round 1 - Hole by Hole'!N78,"&gt;"&amp;$N$2+2.1))+(COUNTIF('Round 1 - Hole by Hole'!O78,"&gt;"&amp;$O$2+2.1))+(COUNTIF('Round 1 - Hole by Hole'!P78,"&gt;"&amp;$P$2+2.1))+(COUNTIF('Round 1 - Hole by Hole'!Q78,"&gt;"&amp;$Q$2+2.1))+(COUNTIF('Round 1 - Hole by Hole'!R78,"&gt;"&amp;$R$2+2.1))+(COUNTIF('Round 1 - Hole by Hole'!S78,"&gt;"&amp;$S$2+2.1))+(COUNTIF('Round 1 - Hole by Hole'!T78,"&gt;"&amp;$T$2+2.1))</f>
        <v>1</v>
      </c>
      <c r="J81" s="110">
        <f>SUM(COUNTIF('Round 2 - Hole by Hole'!B78,"&lt;"&amp;$B$2-1.9))+(COUNTIF('Round 2 - Hole by Hole'!C78,"&lt;"&amp;$C$2-1.9))+(COUNTIF('Round 2 - Hole by Hole'!D78,"&lt;"&amp;$D$2-1.9))+(COUNTIF('Round 2 - Hole by Hole'!E78,"&lt;"&amp;$E$2-1.9))+(COUNTIF('Round 2 - Hole by Hole'!F78,"&lt;"&amp;$F$2-1.9))+(COUNTIF('Round 2 - Hole by Hole'!G78,"&lt;"&amp;$G$2-1.9))+(COUNTIF('Round 2 - Hole by Hole'!H78,"&lt;"&amp;$H$2-1.9))+(COUNTIF('Round 2 - Hole by Hole'!I78,"&lt;"&amp;$I$2-1.9))+(COUNTIF('Round 2 - Hole by Hole'!J78,"&lt;"&amp;$J$2-1.9))+(COUNTIF('Round 2 - Hole by Hole'!L78,"&lt;"&amp;$L$2-1.9))+(COUNTIF('Round 2 - Hole by Hole'!M78,"&lt;"&amp;$M$2-1.9))+(COUNTIF('Round 2 - Hole by Hole'!N78,"&lt;"&amp;$N$2-1.9))+(COUNTIF('Round 2 - Hole by Hole'!O78,"&lt;"&amp;$O$2-1.9))+(COUNTIF('Round 2 - Hole by Hole'!P78,"&lt;"&amp;$P$2-1.9))+(COUNTIF('Round 2 - Hole by Hole'!Q78,"&lt;"&amp;$Q$2-1.9))+(COUNTIF('Round 2 - Hole by Hole'!R78,"&lt;"&amp;$R$2-1.9))+(COUNTIF('Round 2 - Hole by Hole'!S78,"&lt;"&amp;$S$2-1.9))+(COUNTIF('Round 2 - Hole by Hole'!T78,"&lt;"&amp;$T$2-1.9))</f>
        <v>0</v>
      </c>
      <c r="K81" s="110">
        <f>SUM(COUNTIF('Round 2 - Hole by Hole'!B78,"="&amp;$B$2-1))+(COUNTIF('Round 2 - Hole by Hole'!C78,"="&amp;$C$2-1))+(COUNTIF('Round 2 - Hole by Hole'!D78,"="&amp;$D$2-1))+(COUNTIF('Round 2 - Hole by Hole'!E78,"="&amp;$E$2-1))+(COUNTIF('Round 2 - Hole by Hole'!F78,"="&amp;$F$2-1))+(COUNTIF('Round 2 - Hole by Hole'!G78,"="&amp;$G$2-1))+(COUNTIF('Round 2 - Hole by Hole'!H78,"="&amp;$H$2-1))+(COUNTIF('Round 2 - Hole by Hole'!I78,"="&amp;$I$2-1))+(COUNTIF('Round 2 - Hole by Hole'!J78,"="&amp;$J$2-1))+(COUNTIF('Round 2 - Hole by Hole'!L78,"="&amp;$L$2-1))+(COUNTIF('Round 2 - Hole by Hole'!M78,"="&amp;$M$2-1))+(COUNTIF('Round 2 - Hole by Hole'!N78,"="&amp;$N$2-1))+(COUNTIF('Round 2 - Hole by Hole'!O78,"="&amp;$O$2-1))+(COUNTIF('Round 2 - Hole by Hole'!P78,"="&amp;$P$2-1))+(COUNTIF('Round 2 - Hole by Hole'!Q78,"="&amp;$Q$2-1))+(COUNTIF('Round 2 - Hole by Hole'!R78,"="&amp;$R$2-1))+(COUNTIF('Round 2 - Hole by Hole'!S78,"="&amp;$S$2-1))+(COUNTIF('Round 2 - Hole by Hole'!T78,"="&amp;$T$2-1))</f>
        <v>2</v>
      </c>
      <c r="L81" s="110">
        <f>SUM(COUNTIF('Round 2 - Hole by Hole'!B78,"="&amp;$B$2))+(COUNTIF('Round 2 - Hole by Hole'!C78,"="&amp;$C$2))+(COUNTIF('Round 2 - Hole by Hole'!D78,"="&amp;$D$2))+(COUNTIF('Round 2 - Hole by Hole'!E78,"="&amp;$E$2))+(COUNTIF('Round 2 - Hole by Hole'!F78,"="&amp;$F$2))+(COUNTIF('Round 2 - Hole by Hole'!G78,"="&amp;$G$2))+(COUNTIF('Round 2 - Hole by Hole'!H78,"="&amp;$H$2))+(COUNTIF('Round 2 - Hole by Hole'!I78,"="&amp;$I$2))+(COUNTIF('Round 2 - Hole by Hole'!J78,"="&amp;$J$2))+(COUNTIF('Round 2 - Hole by Hole'!L78,"="&amp;$L$2))+(COUNTIF('Round 2 - Hole by Hole'!M78,"="&amp;$M$2))+(COUNTIF('Round 2 - Hole by Hole'!N78,"="&amp;$N$2))+(COUNTIF('Round 2 - Hole by Hole'!O78,"="&amp;$O$2))+(COUNTIF('Round 2 - Hole by Hole'!P78,"="&amp;$P$2))+(COUNTIF('Round 2 - Hole by Hole'!Q78,"="&amp;$Q$2))+(COUNTIF('Round 2 - Hole by Hole'!R78,"="&amp;$R$2))+(COUNTIF('Round 2 - Hole by Hole'!S78,"="&amp;$S$2))+(COUNTIF('Round 2 - Hole by Hole'!T78,"="&amp;$T$2))</f>
        <v>10</v>
      </c>
      <c r="M81" s="110">
        <f>SUM(COUNTIF('Round 2 - Hole by Hole'!B78,"="&amp;$B$2+1))+(COUNTIF('Round 2 - Hole by Hole'!C78,"="&amp;$C$2+1))+(COUNTIF('Round 2 - Hole by Hole'!D78,"="&amp;$D$2+1))+(COUNTIF('Round 2 - Hole by Hole'!E78,"="&amp;$E$2+1))+(COUNTIF('Round 2 - Hole by Hole'!F78,"="&amp;$F$2+1))+(COUNTIF('Round 2 - Hole by Hole'!G78,"="&amp;$G$2+1))+(COUNTIF('Round 2 - Hole by Hole'!H78,"="&amp;$H$2+1))+(COUNTIF('Round 2 - Hole by Hole'!I78,"="&amp;$I$2+1))+(COUNTIF('Round 2 - Hole by Hole'!J78,"="&amp;$J$2+1))+(COUNTIF('Round 2 - Hole by Hole'!L78,"="&amp;$L$2+1))+(COUNTIF('Round 2 - Hole by Hole'!M78,"="&amp;$M$2+1))+(COUNTIF('Round 2 - Hole by Hole'!N78,"="&amp;$N$2+1))+(COUNTIF('Round 2 - Hole by Hole'!O78,"="&amp;$O$2+1))+(COUNTIF('Round 2 - Hole by Hole'!P78,"="&amp;$P$2+1))+(COUNTIF('Round 2 - Hole by Hole'!Q78,"="&amp;$Q$2+1))+(COUNTIF('Round 2 - Hole by Hole'!R78,"="&amp;$R$2+1))+(COUNTIF('Round 2 - Hole by Hole'!S78,"="&amp;$S$2+1))+(COUNTIF('Round 2 - Hole by Hole'!T78,"="&amp;$T$2+1))</f>
        <v>6</v>
      </c>
      <c r="N81" s="110">
        <f>SUM(COUNTIF('Round 2 - Hole by Hole'!B78,"="&amp;$B$2+2))+(COUNTIF('Round 2 - Hole by Hole'!C78,"="&amp;$C$2+2))+(COUNTIF('Round 2 - Hole by Hole'!D78,"="&amp;$D$2+2))+(COUNTIF('Round 2 - Hole by Hole'!E78,"="&amp;$E$2+2))+(COUNTIF('Round 2 - Hole by Hole'!F78,"="&amp;$F$2+2))+(COUNTIF('Round 2 - Hole by Hole'!G78,"="&amp;$G$2+2))+(COUNTIF('Round 2 - Hole by Hole'!H78,"="&amp;$H$2+2))+(COUNTIF('Round 2 - Hole by Hole'!I78,"="&amp;$I$2+2))+(COUNTIF('Round 2 - Hole by Hole'!J78,"="&amp;$J$2+2))+(COUNTIF('Round 2 - Hole by Hole'!L78,"="&amp;$L$2+2))+(COUNTIF('Round 2 - Hole by Hole'!M78,"="&amp;$M$2+2))+(COUNTIF('Round 2 - Hole by Hole'!N78,"="&amp;$N$2+2))+(COUNTIF('Round 2 - Hole by Hole'!O78,"="&amp;$O$2+2))+(COUNTIF('Round 2 - Hole by Hole'!P78,"="&amp;$P$2+2))+(COUNTIF('Round 2 - Hole by Hole'!Q78,"="&amp;$Q$2+2))+(COUNTIF('Round 2 - Hole by Hole'!R78,"="&amp;$R$2+2))+(COUNTIF('Round 2 - Hole by Hole'!S78,"="&amp;$S$2+2))+(COUNTIF('Round 2 - Hole by Hole'!T78,"="&amp;$T$2+2))</f>
        <v>0</v>
      </c>
      <c r="O81" s="110">
        <f>SUM(COUNTIF('Round 2 - Hole by Hole'!B78,"&gt;"&amp;$B$2+2.1))+(COUNTIF('Round 2 - Hole by Hole'!C78,"&gt;"&amp;$C$2+2.1))+(COUNTIF('Round 2 - Hole by Hole'!D78,"&gt;"&amp;$D$2+2.1))+(COUNTIF('Round 2 - Hole by Hole'!E78,"&gt;"&amp;$E$2+2.1))+(COUNTIF('Round 2 - Hole by Hole'!F78,"&gt;"&amp;$F$2+2.1))+(COUNTIF('Round 2 - Hole by Hole'!G78,"&gt;"&amp;$G$2+2.1))+(COUNTIF('Round 2 - Hole by Hole'!H78,"&gt;"&amp;$H$2+2.1))+(COUNTIF('Round 2 - Hole by Hole'!I78,"&gt;"&amp;$I$2+2.1))+(COUNTIF('Round 2 - Hole by Hole'!J78,"&gt;"&amp;$J$2+2.1))+(COUNTIF('Round 2 - Hole by Hole'!L78,"&gt;"&amp;$L$2+2.1))+(COUNTIF('Round 2 - Hole by Hole'!M78,"&gt;"&amp;$M$2+2.1))+(COUNTIF('Round 2 - Hole by Hole'!N78,"&gt;"&amp;$N$2+2.1))+(COUNTIF('Round 2 - Hole by Hole'!O78,"&gt;"&amp;$O$2+2.1))+(COUNTIF('Round 2 - Hole by Hole'!P78,"&gt;"&amp;$P$2+2.1))+(COUNTIF('Round 2 - Hole by Hole'!Q78,"&gt;"&amp;$Q$2+2.1))+(COUNTIF('Round 2 - Hole by Hole'!R78,"&gt;"&amp;$R$2+2.1))+(COUNTIF('Round 2 - Hole by Hole'!S78,"&gt;"&amp;$S$2+2.1))+(COUNTIF('Round 2 - Hole by Hole'!T78,"&gt;"&amp;$T$2+2.1))</f>
        <v>0</v>
      </c>
      <c r="Q81" s="110">
        <f>SUM(COUNTIF('Round 3 - Hole by Hole'!B78,"&lt;"&amp;$B$3-1.9))+(COUNTIF('Round 3 - Hole by Hole'!C78,"&lt;"&amp;$C$3-1.9))+(COUNTIF('Round 3 - Hole by Hole'!D78,"&lt;"&amp;$D$3-1.9))+(COUNTIF('Round 3 - Hole by Hole'!E78,"&lt;"&amp;$E$3-1.9))+(COUNTIF('Round 3 - Hole by Hole'!F78,"&lt;"&amp;$F$3-1.9))+(COUNTIF('Round 3 - Hole by Hole'!G78,"&lt;"&amp;$G$3-1.9))+(COUNTIF('Round 3 - Hole by Hole'!H78,"&lt;"&amp;$H$3-1.9))+(COUNTIF('Round 3 - Hole by Hole'!I78,"&lt;"&amp;$I$3-1.9))+(COUNTIF('Round 3 - Hole by Hole'!J78,"&lt;"&amp;$J$3-1.9))+(COUNTIF('Round 3 - Hole by Hole'!L78,"&lt;"&amp;$L$3-1.9))+(COUNTIF('Round 3 - Hole by Hole'!M78,"&lt;"&amp;$M$3-1.9))+(COUNTIF('Round 3 - Hole by Hole'!N78,"&lt;"&amp;$N$3-1.9))+(COUNTIF('Round 3 - Hole by Hole'!O78,"&lt;"&amp;$O$3-1.9))+(COUNTIF('Round 3 - Hole by Hole'!P78,"&lt;"&amp;$P$3-1.9))+(COUNTIF('Round 3 - Hole by Hole'!Q78,"&lt;"&amp;$Q$3-1.9))+(COUNTIF('Round 3 - Hole by Hole'!R78,"&lt;"&amp;$R$3-1.9))+(COUNTIF('Round 3 - Hole by Hole'!S78,"&lt;"&amp;$S$3-1.9))+(COUNTIF('Round 3 - Hole by Hole'!T78,"&lt;"&amp;$T$3-1.9))</f>
        <v>0</v>
      </c>
      <c r="R81" s="110">
        <f>SUM(COUNTIF('Round 3 - Hole by Hole'!B78,"="&amp;$B$3-1))+(COUNTIF('Round 3 - Hole by Hole'!C78,"="&amp;$C$3-1))+(COUNTIF('Round 3 - Hole by Hole'!D78,"="&amp;$D$3-1))+(COUNTIF('Round 3 - Hole by Hole'!E78,"="&amp;$E$3-1))+(COUNTIF('Round 3 - Hole by Hole'!F78,"="&amp;$F$3-1))+(COUNTIF('Round 3 - Hole by Hole'!G78,"="&amp;$G$3-1))+(COUNTIF('Round 3 - Hole by Hole'!H78,"="&amp;$H$3-1))+(COUNTIF('Round 3 - Hole by Hole'!I78,"="&amp;$I$3-1))+(COUNTIF('Round 3 - Hole by Hole'!J78,"="&amp;$J$3-1))+(COUNTIF('Round 3 - Hole by Hole'!L78,"="&amp;$L$3-1))+(COUNTIF('Round 3 - Hole by Hole'!M78,"="&amp;$M$3-1))+(COUNTIF('Round 3 - Hole by Hole'!N78,"="&amp;$N$3-1))+(COUNTIF('Round 3 - Hole by Hole'!O78,"="&amp;$O$3-1))+(COUNTIF('Round 3 - Hole by Hole'!P78,"="&amp;$P$3-1))+(COUNTIF('Round 3 - Hole by Hole'!Q78,"="&amp;$Q$3-1))+(COUNTIF('Round 3 - Hole by Hole'!R78,"="&amp;$R$3-1))+(COUNTIF('Round 3 - Hole by Hole'!S78,"="&amp;$S$3-1))+(COUNTIF('Round 3 - Hole by Hole'!T78,"="&amp;$T$3-1))</f>
        <v>1</v>
      </c>
      <c r="S81" s="110">
        <f>SUM(COUNTIF('Round 3 - Hole by Hole'!B78,"="&amp;$B$3))+(COUNTIF('Round 3 - Hole by Hole'!C78,"="&amp;$C$3))+(COUNTIF('Round 3 - Hole by Hole'!D78,"="&amp;$D$3))+(COUNTIF('Round 3 - Hole by Hole'!E78,"="&amp;$E$3))+(COUNTIF('Round 3 - Hole by Hole'!F78,"="&amp;$F$3))+(COUNTIF('Round 3 - Hole by Hole'!G78,"="&amp;$G$3))+(COUNTIF('Round 3 - Hole by Hole'!H78,"="&amp;$H$3))+(COUNTIF('Round 3 - Hole by Hole'!I78,"="&amp;$I$3))+(COUNTIF('Round 3 - Hole by Hole'!J78,"="&amp;$J$3))+(COUNTIF('Round 3 - Hole by Hole'!L78,"="&amp;$L$3))+(COUNTIF('Round 3 - Hole by Hole'!M78,"="&amp;$M$3))+(COUNTIF('Round 3 - Hole by Hole'!N78,"="&amp;$N$3))+(COUNTIF('Round 3 - Hole by Hole'!O78,"="&amp;$O$3))+(COUNTIF('Round 3 - Hole by Hole'!P78,"="&amp;$P$3))+(COUNTIF('Round 3 - Hole by Hole'!Q78,"="&amp;$Q$3))+(COUNTIF('Round 3 - Hole by Hole'!R78,"="&amp;$R$3))+(COUNTIF('Round 3 - Hole by Hole'!S78,"="&amp;$S$3))+(COUNTIF('Round 3 - Hole by Hole'!T78,"="&amp;$T$3))</f>
        <v>8</v>
      </c>
      <c r="T81" s="110">
        <f>SUM(COUNTIF('Round 3 - Hole by Hole'!B78,"="&amp;$B$3+1))+(COUNTIF('Round 3 - Hole by Hole'!C78,"="&amp;$C$3+1))+(COUNTIF('Round 3 - Hole by Hole'!D78,"="&amp;$D$3+1))+(COUNTIF('Round 3 - Hole by Hole'!E78,"="&amp;$E$3+1))+(COUNTIF('Round 3 - Hole by Hole'!F78,"="&amp;$F$3+1))+(COUNTIF('Round 3 - Hole by Hole'!G78,"="&amp;$G$3+1))+(COUNTIF('Round 3 - Hole by Hole'!H78,"="&amp;$H$3+1))+(COUNTIF('Round 3 - Hole by Hole'!I78,"="&amp;$I$3+1))+(COUNTIF('Round 3 - Hole by Hole'!J78,"="&amp;$J$3+1))+(COUNTIF('Round 3 - Hole by Hole'!L78,"="&amp;$L$3+1))+(COUNTIF('Round 3 - Hole by Hole'!M78,"="&amp;$M$3+1))+(COUNTIF('Round 3 - Hole by Hole'!N78,"="&amp;$N$3+1))+(COUNTIF('Round 3 - Hole by Hole'!O78,"="&amp;$O$3+1))+(COUNTIF('Round 3 - Hole by Hole'!P78,"="&amp;$P$3+1))+(COUNTIF('Round 3 - Hole by Hole'!Q78,"="&amp;$Q$3+1))+(COUNTIF('Round 3 - Hole by Hole'!R78,"="&amp;$R$3+1))+(COUNTIF('Round 3 - Hole by Hole'!S78,"="&amp;$S$3+1))+(COUNTIF('Round 3 - Hole by Hole'!T78,"="&amp;$T$3+1))</f>
        <v>4</v>
      </c>
      <c r="U81" s="110">
        <f>SUM(COUNTIF('Round 3 - Hole by Hole'!B78,"="&amp;$B$3+2))+(COUNTIF('Round 3 - Hole by Hole'!C78,"="&amp;$C$3+2))+(COUNTIF('Round 3 - Hole by Hole'!D78,"="&amp;$D$3+2))+(COUNTIF('Round 3 - Hole by Hole'!E78,"="&amp;$E$3+2))+(COUNTIF('Round 3 - Hole by Hole'!F78,"="&amp;$F$3+2))+(COUNTIF('Round 3 - Hole by Hole'!G78,"="&amp;$G$3+2))+(COUNTIF('Round 3 - Hole by Hole'!H78,"="&amp;$H$3+2))+(COUNTIF('Round 3 - Hole by Hole'!I78,"="&amp;$I$3+2))+(COUNTIF('Round 3 - Hole by Hole'!J78,"="&amp;$J$3+2))+(COUNTIF('Round 3 - Hole by Hole'!L78,"="&amp;$L$3+2))+(COUNTIF('Round 3 - Hole by Hole'!M78,"="&amp;$M$3+2))+(COUNTIF('Round 3 - Hole by Hole'!N78,"="&amp;$N$3+2))+(COUNTIF('Round 3 - Hole by Hole'!O78,"="&amp;$O$3+2))+(COUNTIF('Round 3 - Hole by Hole'!P78,"="&amp;$P$3+2))+(COUNTIF('Round 3 - Hole by Hole'!Q78,"="&amp;$Q$3+2))+(COUNTIF('Round 3 - Hole by Hole'!R78,"="&amp;$R$3+2))+(COUNTIF('Round 3 - Hole by Hole'!S78,"="&amp;$S$3+2))+(COUNTIF('Round 3 - Hole by Hole'!T78,"="&amp;$T$3+2))</f>
        <v>5</v>
      </c>
      <c r="V81" s="110">
        <f>SUM(COUNTIF('Round 3 - Hole by Hole'!B78,"&gt;"&amp;$B$3+2.1))+(COUNTIF('Round 3 - Hole by Hole'!C78,"&gt;"&amp;$C$3+2.1))+(COUNTIF('Round 3 - Hole by Hole'!D78,"&gt;"&amp;$D$3+2.1))+(COUNTIF('Round 3 - Hole by Hole'!E78,"&gt;"&amp;$E$3+2.1))+(COUNTIF('Round 3 - Hole by Hole'!F78,"&gt;"&amp;$F$3+2.1))+(COUNTIF('Round 3 - Hole by Hole'!G78,"&gt;"&amp;$G$3+2.1))+(COUNTIF('Round 3 - Hole by Hole'!H78,"&gt;"&amp;$H$3+2.1))+(COUNTIF('Round 3 - Hole by Hole'!I78,"&gt;"&amp;$I$3+2.1))+(COUNTIF('Round 3 - Hole by Hole'!J78,"&gt;"&amp;$J$3+2.1))+(COUNTIF('Round 3 - Hole by Hole'!L78,"&gt;"&amp;$L$3+2.1))+(COUNTIF('Round 3 - Hole by Hole'!M78,"&gt;"&amp;$M$3+2.1))+(COUNTIF('Round 3 - Hole by Hole'!N78,"&gt;"&amp;$N$3+2.1))+(COUNTIF('Round 3 - Hole by Hole'!O78,"&gt;"&amp;$O$3+2.1))+(COUNTIF('Round 3 - Hole by Hole'!P78,"&gt;"&amp;$P$3+2.1))+(COUNTIF('Round 3 - Hole by Hole'!Q78,"&gt;"&amp;$Q$3+2.1))+(COUNTIF('Round 3 - Hole by Hole'!R78,"&gt;"&amp;$R$3+2.1))+(COUNTIF('Round 3 - Hole by Hole'!S78,"&gt;"&amp;$S$3+2.1))+(COUNTIF('Round 3 - Hole by Hole'!T78,"&gt;"&amp;$T$3+2.1))</f>
        <v>0</v>
      </c>
      <c r="X81" s="110">
        <f t="shared" si="113"/>
        <v>0</v>
      </c>
      <c r="Y81" s="110">
        <f t="shared" si="109"/>
        <v>3</v>
      </c>
      <c r="Z81" s="110">
        <f t="shared" si="110"/>
        <v>25</v>
      </c>
      <c r="AA81" s="110">
        <f t="shared" si="111"/>
        <v>17</v>
      </c>
      <c r="AB81" s="110">
        <f t="shared" si="112"/>
        <v>8</v>
      </c>
      <c r="AC81" s="110">
        <f t="shared" si="114"/>
        <v>1</v>
      </c>
    </row>
    <row r="82" spans="1:29">
      <c r="A82" s="60" t="str">
        <f>'Players by Team'!G30</f>
        <v>GWEN TAPIA</v>
      </c>
      <c r="B82" s="90"/>
      <c r="C82" s="86">
        <f>SUM(COUNTIF('Round 1 - Hole by Hole'!B79,"&lt;"&amp;$B$2-1.9))+(COUNTIF('Round 1 - Hole by Hole'!C79,"&lt;"&amp;$C$2-1.9))+(COUNTIF('Round 1 - Hole by Hole'!D79,"&lt;"&amp;$D$2-1.9))+(COUNTIF('Round 1 - Hole by Hole'!E79,"&lt;"&amp;$E$2-1.9))+(COUNTIF('Round 1 - Hole by Hole'!F79,"&lt;"&amp;$F$2-1.9))+(COUNTIF('Round 1 - Hole by Hole'!G79,"&lt;"&amp;$G$2-1.9))+(COUNTIF('Round 1 - Hole by Hole'!H79,"&lt;"&amp;$H$2-1.9))+(COUNTIF('Round 1 - Hole by Hole'!I79,"&lt;"&amp;$I$2-1.9))+(COUNTIF('Round 1 - Hole by Hole'!J79,"&lt;"&amp;$J$2-1.9))+(COUNTIF('Round 1 - Hole by Hole'!L79,"&lt;"&amp;$L$2-1.9))+(COUNTIF('Round 1 - Hole by Hole'!M79,"&lt;"&amp;$M$2-1.9))+(COUNTIF('Round 1 - Hole by Hole'!N79,"&lt;"&amp;$N$2-1.9))+(COUNTIF('Round 1 - Hole by Hole'!O79,"&lt;"&amp;$O$2-1.9))+(COUNTIF('Round 1 - Hole by Hole'!P79,"&lt;"&amp;$P$2-1.9))+(COUNTIF('Round 1 - Hole by Hole'!Q79,"&lt;"&amp;$Q$2-1.9))+(COUNTIF('Round 1 - Hole by Hole'!R79,"&lt;"&amp;$R$2-1.9))+(COUNTIF('Round 1 - Hole by Hole'!S79,"&lt;"&amp;$S$2-1.9))+(COUNTIF('Round 1 - Hole by Hole'!T79,"&lt;"&amp;$T$2-1.9))</f>
        <v>0</v>
      </c>
      <c r="D82" s="87">
        <f>SUM(COUNTIF('Round 1 - Hole by Hole'!B79,"="&amp;$B$2-1))+(COUNTIF('Round 1 - Hole by Hole'!C79,"="&amp;$C$2-1))+(COUNTIF('Round 1 - Hole by Hole'!D79,"="&amp;$D$2-1))+(COUNTIF('Round 1 - Hole by Hole'!E79,"="&amp;$E$2-1))+(COUNTIF('Round 1 - Hole by Hole'!F79,"="&amp;$F$2-1))+(COUNTIF('Round 1 - Hole by Hole'!G79,"="&amp;$G$2-1))+(COUNTIF('Round 1 - Hole by Hole'!H79,"="&amp;$H$2-1))+(COUNTIF('Round 1 - Hole by Hole'!I79,"="&amp;$I$2-1))+(COUNTIF('Round 1 - Hole by Hole'!J79,"="&amp;$J$2-1))+(COUNTIF('Round 1 - Hole by Hole'!L79,"="&amp;$L$2-1))+(COUNTIF('Round 1 - Hole by Hole'!M79,"="&amp;$M$2-1))+(COUNTIF('Round 1 - Hole by Hole'!N79,"="&amp;$N$2-1))+(COUNTIF('Round 1 - Hole by Hole'!O79,"="&amp;$O$2-1))+(COUNTIF('Round 1 - Hole by Hole'!P79,"="&amp;$P$2-1))+(COUNTIF('Round 1 - Hole by Hole'!Q79,"="&amp;$Q$2-1))+(COUNTIF('Round 1 - Hole by Hole'!R79,"="&amp;$R$2-1))+(COUNTIF('Round 1 - Hole by Hole'!S79,"="&amp;$S$2-1))+(COUNTIF('Round 1 - Hole by Hole'!T79,"="&amp;$T$2-1))</f>
        <v>2</v>
      </c>
      <c r="E82" s="87">
        <f>SUM(COUNTIF('Round 1 - Hole by Hole'!B79,"="&amp;$B$2))+(COUNTIF('Round 1 - Hole by Hole'!C79,"="&amp;$C$2))+(COUNTIF('Round 1 - Hole by Hole'!D79,"="&amp;$D$2))+(COUNTIF('Round 1 - Hole by Hole'!E79,"="&amp;$E$2))+(COUNTIF('Round 1 - Hole by Hole'!F79,"="&amp;$F$2))+(COUNTIF('Round 1 - Hole by Hole'!G79,"="&amp;$G$2))+(COUNTIF('Round 1 - Hole by Hole'!H79,"="&amp;$H$2))+(COUNTIF('Round 1 - Hole by Hole'!I79,"="&amp;$I$2))+(COUNTIF('Round 1 - Hole by Hole'!J79,"="&amp;$J$2))+(COUNTIF('Round 1 - Hole by Hole'!L79,"="&amp;$L$2))+(COUNTIF('Round 1 - Hole by Hole'!M79,"="&amp;$M$2))+(COUNTIF('Round 1 - Hole by Hole'!N79,"="&amp;$N$2))+(COUNTIF('Round 1 - Hole by Hole'!O79,"="&amp;$O$2))+(COUNTIF('Round 1 - Hole by Hole'!P79,"="&amp;$P$2))+(COUNTIF('Round 1 - Hole by Hole'!Q79,"="&amp;$Q$2))+(COUNTIF('Round 1 - Hole by Hole'!R79,"="&amp;$R$2))+(COUNTIF('Round 1 - Hole by Hole'!S79,"="&amp;$S$2))+(COUNTIF('Round 1 - Hole by Hole'!T79,"="&amp;$T$2))</f>
        <v>5</v>
      </c>
      <c r="F82" s="87">
        <f>SUM(COUNTIF('Round 1 - Hole by Hole'!B79,"="&amp;$B$2+1))+(COUNTIF('Round 1 - Hole by Hole'!C79,"="&amp;$C$2+1))+(COUNTIF('Round 1 - Hole by Hole'!D79,"="&amp;$D$2+1))+(COUNTIF('Round 1 - Hole by Hole'!E79,"="&amp;$E$2+1))+(COUNTIF('Round 1 - Hole by Hole'!F79,"="&amp;$F$2+1))+(COUNTIF('Round 1 - Hole by Hole'!G79,"="&amp;$G$2+1))+(COUNTIF('Round 1 - Hole by Hole'!H79,"="&amp;$H$2+1))+(COUNTIF('Round 1 - Hole by Hole'!I79,"="&amp;$I$2+1))+(COUNTIF('Round 1 - Hole by Hole'!J79,"="&amp;$J$2+1))+(COUNTIF('Round 1 - Hole by Hole'!L79,"="&amp;$L$2+1))+(COUNTIF('Round 1 - Hole by Hole'!M79,"="&amp;$M$2+1))+(COUNTIF('Round 1 - Hole by Hole'!N79,"="&amp;$N$2+1))+(COUNTIF('Round 1 - Hole by Hole'!O79,"="&amp;$O$2+1))+(COUNTIF('Round 1 - Hole by Hole'!P79,"="&amp;$P$2+1))+(COUNTIF('Round 1 - Hole by Hole'!Q79,"="&amp;$Q$2+1))+(COUNTIF('Round 1 - Hole by Hole'!R79,"="&amp;$R$2+1))+(COUNTIF('Round 1 - Hole by Hole'!S79,"="&amp;$S$2+1))+(COUNTIF('Round 1 - Hole by Hole'!T79,"="&amp;$T$2+1))</f>
        <v>8</v>
      </c>
      <c r="G82" s="87">
        <f>SUM(COUNTIF('Round 1 - Hole by Hole'!B79,"="&amp;$B$2+2))+(COUNTIF('Round 1 - Hole by Hole'!C79,"="&amp;$C$2+2))+(COUNTIF('Round 1 - Hole by Hole'!D79,"="&amp;$D$2+2))+(COUNTIF('Round 1 - Hole by Hole'!E79,"="&amp;$E$2+2))+(COUNTIF('Round 1 - Hole by Hole'!F79,"="&amp;$F$2+2))+(COUNTIF('Round 1 - Hole by Hole'!G79,"="&amp;$G$2+2))+(COUNTIF('Round 1 - Hole by Hole'!H79,"="&amp;$H$2+2))+(COUNTIF('Round 1 - Hole by Hole'!I79,"="&amp;$I$2+2))+(COUNTIF('Round 1 - Hole by Hole'!J79,"="&amp;$J$2+2))+(COUNTIF('Round 1 - Hole by Hole'!L79,"="&amp;$L$2+2))+(COUNTIF('Round 1 - Hole by Hole'!M79,"="&amp;$M$2+2))+(COUNTIF('Round 1 - Hole by Hole'!N79,"="&amp;$N$2+2))+(COUNTIF('Round 1 - Hole by Hole'!O79,"="&amp;$O$2+2))+(COUNTIF('Round 1 - Hole by Hole'!P79,"="&amp;$P$2+2))+(COUNTIF('Round 1 - Hole by Hole'!Q79,"="&amp;$Q$2+2))+(COUNTIF('Round 1 - Hole by Hole'!R79,"="&amp;$R$2+2))+(COUNTIF('Round 1 - Hole by Hole'!S79,"="&amp;$S$2+2))+(COUNTIF('Round 1 - Hole by Hole'!T79,"="&amp;$T$2+2))</f>
        <v>2</v>
      </c>
      <c r="H82" s="87">
        <f>SUM(COUNTIF('Round 1 - Hole by Hole'!B79,"&gt;"&amp;$B$2+2.1))+(COUNTIF('Round 1 - Hole by Hole'!C79,"&gt;"&amp;$C$2+2.1))+(COUNTIF('Round 1 - Hole by Hole'!D79,"&gt;"&amp;$D$2+2.1))+(COUNTIF('Round 1 - Hole by Hole'!E79,"&gt;"&amp;$E$2+2.1))+(COUNTIF('Round 1 - Hole by Hole'!F79,"&gt;"&amp;$F$2+2.1))+(COUNTIF('Round 1 - Hole by Hole'!G79,"&gt;"&amp;$G$2+2.1))+(COUNTIF('Round 1 - Hole by Hole'!H79,"&gt;"&amp;$H$2+2.1))+(COUNTIF('Round 1 - Hole by Hole'!I79,"&gt;"&amp;$I$2+2.1))+(COUNTIF('Round 1 - Hole by Hole'!J79,"&gt;"&amp;$J$2+2.1))+(COUNTIF('Round 1 - Hole by Hole'!L79,"&gt;"&amp;$L$2+2.1))+(COUNTIF('Round 1 - Hole by Hole'!M79,"&gt;"&amp;$M$2+2.1))+(COUNTIF('Round 1 - Hole by Hole'!N79,"&gt;"&amp;$N$2+2.1))+(COUNTIF('Round 1 - Hole by Hole'!O79,"&gt;"&amp;$O$2+2.1))+(COUNTIF('Round 1 - Hole by Hole'!P79,"&gt;"&amp;$P$2+2.1))+(COUNTIF('Round 1 - Hole by Hole'!Q79,"&gt;"&amp;$Q$2+2.1))+(COUNTIF('Round 1 - Hole by Hole'!R79,"&gt;"&amp;$R$2+2.1))+(COUNTIF('Round 1 - Hole by Hole'!S79,"&gt;"&amp;$S$2+2.1))+(COUNTIF('Round 1 - Hole by Hole'!T79,"&gt;"&amp;$T$2+2.1))</f>
        <v>1</v>
      </c>
      <c r="J82" s="86">
        <f>SUM(COUNTIF('Round 2 - Hole by Hole'!B79,"&lt;"&amp;$B$2-1.9))+(COUNTIF('Round 2 - Hole by Hole'!C79,"&lt;"&amp;$C$2-1.9))+(COUNTIF('Round 2 - Hole by Hole'!D79,"&lt;"&amp;$D$2-1.9))+(COUNTIF('Round 2 - Hole by Hole'!E79,"&lt;"&amp;$E$2-1.9))+(COUNTIF('Round 2 - Hole by Hole'!F79,"&lt;"&amp;$F$2-1.9))+(COUNTIF('Round 2 - Hole by Hole'!G79,"&lt;"&amp;$G$2-1.9))+(COUNTIF('Round 2 - Hole by Hole'!H79,"&lt;"&amp;$H$2-1.9))+(COUNTIF('Round 2 - Hole by Hole'!I79,"&lt;"&amp;$I$2-1.9))+(COUNTIF('Round 2 - Hole by Hole'!J79,"&lt;"&amp;$J$2-1.9))+(COUNTIF('Round 2 - Hole by Hole'!L79,"&lt;"&amp;$L$2-1.9))+(COUNTIF('Round 2 - Hole by Hole'!M79,"&lt;"&amp;$M$2-1.9))+(COUNTIF('Round 2 - Hole by Hole'!N79,"&lt;"&amp;$N$2-1.9))+(COUNTIF('Round 2 - Hole by Hole'!O79,"&lt;"&amp;$O$2-1.9))+(COUNTIF('Round 2 - Hole by Hole'!P79,"&lt;"&amp;$P$2-1.9))+(COUNTIF('Round 2 - Hole by Hole'!Q79,"&lt;"&amp;$Q$2-1.9))+(COUNTIF('Round 2 - Hole by Hole'!R79,"&lt;"&amp;$R$2-1.9))+(COUNTIF('Round 2 - Hole by Hole'!S79,"&lt;"&amp;$S$2-1.9))+(COUNTIF('Round 2 - Hole by Hole'!T79,"&lt;"&amp;$T$2-1.9))</f>
        <v>0</v>
      </c>
      <c r="K82" s="87">
        <f>SUM(COUNTIF('Round 2 - Hole by Hole'!B79,"="&amp;$B$2-1))+(COUNTIF('Round 2 - Hole by Hole'!C79,"="&amp;$C$2-1))+(COUNTIF('Round 2 - Hole by Hole'!D79,"="&amp;$D$2-1))+(COUNTIF('Round 2 - Hole by Hole'!E79,"="&amp;$E$2-1))+(COUNTIF('Round 2 - Hole by Hole'!F79,"="&amp;$F$2-1))+(COUNTIF('Round 2 - Hole by Hole'!G79,"="&amp;$G$2-1))+(COUNTIF('Round 2 - Hole by Hole'!H79,"="&amp;$H$2-1))+(COUNTIF('Round 2 - Hole by Hole'!I79,"="&amp;$I$2-1))+(COUNTIF('Round 2 - Hole by Hole'!J79,"="&amp;$J$2-1))+(COUNTIF('Round 2 - Hole by Hole'!L79,"="&amp;$L$2-1))+(COUNTIF('Round 2 - Hole by Hole'!M79,"="&amp;$M$2-1))+(COUNTIF('Round 2 - Hole by Hole'!N79,"="&amp;$N$2-1))+(COUNTIF('Round 2 - Hole by Hole'!O79,"="&amp;$O$2-1))+(COUNTIF('Round 2 - Hole by Hole'!P79,"="&amp;$P$2-1))+(COUNTIF('Round 2 - Hole by Hole'!Q79,"="&amp;$Q$2-1))+(COUNTIF('Round 2 - Hole by Hole'!R79,"="&amp;$R$2-1))+(COUNTIF('Round 2 - Hole by Hole'!S79,"="&amp;$S$2-1))+(COUNTIF('Round 2 - Hole by Hole'!T79,"="&amp;$T$2-1))</f>
        <v>1</v>
      </c>
      <c r="L82" s="87">
        <f>SUM(COUNTIF('Round 2 - Hole by Hole'!B79,"="&amp;$B$2))+(COUNTIF('Round 2 - Hole by Hole'!C79,"="&amp;$C$2))+(COUNTIF('Round 2 - Hole by Hole'!D79,"="&amp;$D$2))+(COUNTIF('Round 2 - Hole by Hole'!E79,"="&amp;$E$2))+(COUNTIF('Round 2 - Hole by Hole'!F79,"="&amp;$F$2))+(COUNTIF('Round 2 - Hole by Hole'!G79,"="&amp;$G$2))+(COUNTIF('Round 2 - Hole by Hole'!H79,"="&amp;$H$2))+(COUNTIF('Round 2 - Hole by Hole'!I79,"="&amp;$I$2))+(COUNTIF('Round 2 - Hole by Hole'!J79,"="&amp;$J$2))+(COUNTIF('Round 2 - Hole by Hole'!L79,"="&amp;$L$2))+(COUNTIF('Round 2 - Hole by Hole'!M79,"="&amp;$M$2))+(COUNTIF('Round 2 - Hole by Hole'!N79,"="&amp;$N$2))+(COUNTIF('Round 2 - Hole by Hole'!O79,"="&amp;$O$2))+(COUNTIF('Round 2 - Hole by Hole'!P79,"="&amp;$P$2))+(COUNTIF('Round 2 - Hole by Hole'!Q79,"="&amp;$Q$2))+(COUNTIF('Round 2 - Hole by Hole'!R79,"="&amp;$R$2))+(COUNTIF('Round 2 - Hole by Hole'!S79,"="&amp;$S$2))+(COUNTIF('Round 2 - Hole by Hole'!T79,"="&amp;$T$2))</f>
        <v>6</v>
      </c>
      <c r="M82" s="87">
        <f>SUM(COUNTIF('Round 2 - Hole by Hole'!B79,"="&amp;$B$2+1))+(COUNTIF('Round 2 - Hole by Hole'!C79,"="&amp;$C$2+1))+(COUNTIF('Round 2 - Hole by Hole'!D79,"="&amp;$D$2+1))+(COUNTIF('Round 2 - Hole by Hole'!E79,"="&amp;$E$2+1))+(COUNTIF('Round 2 - Hole by Hole'!F79,"="&amp;$F$2+1))+(COUNTIF('Round 2 - Hole by Hole'!G79,"="&amp;$G$2+1))+(COUNTIF('Round 2 - Hole by Hole'!H79,"="&amp;$H$2+1))+(COUNTIF('Round 2 - Hole by Hole'!I79,"="&amp;$I$2+1))+(COUNTIF('Round 2 - Hole by Hole'!J79,"="&amp;$J$2+1))+(COUNTIF('Round 2 - Hole by Hole'!L79,"="&amp;$L$2+1))+(COUNTIF('Round 2 - Hole by Hole'!M79,"="&amp;$M$2+1))+(COUNTIF('Round 2 - Hole by Hole'!N79,"="&amp;$N$2+1))+(COUNTIF('Round 2 - Hole by Hole'!O79,"="&amp;$O$2+1))+(COUNTIF('Round 2 - Hole by Hole'!P79,"="&amp;$P$2+1))+(COUNTIF('Round 2 - Hole by Hole'!Q79,"="&amp;$Q$2+1))+(COUNTIF('Round 2 - Hole by Hole'!R79,"="&amp;$R$2+1))+(COUNTIF('Round 2 - Hole by Hole'!S79,"="&amp;$S$2+1))+(COUNTIF('Round 2 - Hole by Hole'!T79,"="&amp;$T$2+1))</f>
        <v>10</v>
      </c>
      <c r="N82" s="87">
        <f>SUM(COUNTIF('Round 2 - Hole by Hole'!B79,"="&amp;$B$2+2))+(COUNTIF('Round 2 - Hole by Hole'!C79,"="&amp;$C$2+2))+(COUNTIF('Round 2 - Hole by Hole'!D79,"="&amp;$D$2+2))+(COUNTIF('Round 2 - Hole by Hole'!E79,"="&amp;$E$2+2))+(COUNTIF('Round 2 - Hole by Hole'!F79,"="&amp;$F$2+2))+(COUNTIF('Round 2 - Hole by Hole'!G79,"="&amp;$G$2+2))+(COUNTIF('Round 2 - Hole by Hole'!H79,"="&amp;$H$2+2))+(COUNTIF('Round 2 - Hole by Hole'!I79,"="&amp;$I$2+2))+(COUNTIF('Round 2 - Hole by Hole'!J79,"="&amp;$J$2+2))+(COUNTIF('Round 2 - Hole by Hole'!L79,"="&amp;$L$2+2))+(COUNTIF('Round 2 - Hole by Hole'!M79,"="&amp;$M$2+2))+(COUNTIF('Round 2 - Hole by Hole'!N79,"="&amp;$N$2+2))+(COUNTIF('Round 2 - Hole by Hole'!O79,"="&amp;$O$2+2))+(COUNTIF('Round 2 - Hole by Hole'!P79,"="&amp;$P$2+2))+(COUNTIF('Round 2 - Hole by Hole'!Q79,"="&amp;$Q$2+2))+(COUNTIF('Round 2 - Hole by Hole'!R79,"="&amp;$R$2+2))+(COUNTIF('Round 2 - Hole by Hole'!S79,"="&amp;$S$2+2))+(COUNTIF('Round 2 - Hole by Hole'!T79,"="&amp;$T$2+2))</f>
        <v>1</v>
      </c>
      <c r="O82" s="87">
        <f>SUM(COUNTIF('Round 2 - Hole by Hole'!B79,"&gt;"&amp;$B$2+2.1))+(COUNTIF('Round 2 - Hole by Hole'!C79,"&gt;"&amp;$C$2+2.1))+(COUNTIF('Round 2 - Hole by Hole'!D79,"&gt;"&amp;$D$2+2.1))+(COUNTIF('Round 2 - Hole by Hole'!E79,"&gt;"&amp;$E$2+2.1))+(COUNTIF('Round 2 - Hole by Hole'!F79,"&gt;"&amp;$F$2+2.1))+(COUNTIF('Round 2 - Hole by Hole'!G79,"&gt;"&amp;$G$2+2.1))+(COUNTIF('Round 2 - Hole by Hole'!H79,"&gt;"&amp;$H$2+2.1))+(COUNTIF('Round 2 - Hole by Hole'!I79,"&gt;"&amp;$I$2+2.1))+(COUNTIF('Round 2 - Hole by Hole'!J79,"&gt;"&amp;$J$2+2.1))+(COUNTIF('Round 2 - Hole by Hole'!L79,"&gt;"&amp;$L$2+2.1))+(COUNTIF('Round 2 - Hole by Hole'!M79,"&gt;"&amp;$M$2+2.1))+(COUNTIF('Round 2 - Hole by Hole'!N79,"&gt;"&amp;$N$2+2.1))+(COUNTIF('Round 2 - Hole by Hole'!O79,"&gt;"&amp;$O$2+2.1))+(COUNTIF('Round 2 - Hole by Hole'!P79,"&gt;"&amp;$P$2+2.1))+(COUNTIF('Round 2 - Hole by Hole'!Q79,"&gt;"&amp;$Q$2+2.1))+(COUNTIF('Round 2 - Hole by Hole'!R79,"&gt;"&amp;$R$2+2.1))+(COUNTIF('Round 2 - Hole by Hole'!S79,"&gt;"&amp;$S$2+2.1))+(COUNTIF('Round 2 - Hole by Hole'!T79,"&gt;"&amp;$T$2+2.1))</f>
        <v>0</v>
      </c>
      <c r="Q82" s="86">
        <f>SUM(COUNTIF('Round 3 - Hole by Hole'!B79,"&lt;"&amp;$B$3-1.9))+(COUNTIF('Round 3 - Hole by Hole'!C79,"&lt;"&amp;$C$3-1.9))+(COUNTIF('Round 3 - Hole by Hole'!D79,"&lt;"&amp;$D$3-1.9))+(COUNTIF('Round 3 - Hole by Hole'!E79,"&lt;"&amp;$E$3-1.9))+(COUNTIF('Round 3 - Hole by Hole'!F79,"&lt;"&amp;$F$3-1.9))+(COUNTIF('Round 3 - Hole by Hole'!G79,"&lt;"&amp;$G$3-1.9))+(COUNTIF('Round 3 - Hole by Hole'!H79,"&lt;"&amp;$H$3-1.9))+(COUNTIF('Round 3 - Hole by Hole'!I79,"&lt;"&amp;$I$3-1.9))+(COUNTIF('Round 3 - Hole by Hole'!J79,"&lt;"&amp;$J$3-1.9))+(COUNTIF('Round 3 - Hole by Hole'!L79,"&lt;"&amp;$L$3-1.9))+(COUNTIF('Round 3 - Hole by Hole'!M79,"&lt;"&amp;$M$3-1.9))+(COUNTIF('Round 3 - Hole by Hole'!N79,"&lt;"&amp;$N$3-1.9))+(COUNTIF('Round 3 - Hole by Hole'!O79,"&lt;"&amp;$O$3-1.9))+(COUNTIF('Round 3 - Hole by Hole'!P79,"&lt;"&amp;$P$3-1.9))+(COUNTIF('Round 3 - Hole by Hole'!Q79,"&lt;"&amp;$Q$3-1.9))+(COUNTIF('Round 3 - Hole by Hole'!R79,"&lt;"&amp;$R$3-1.9))+(COUNTIF('Round 3 - Hole by Hole'!S79,"&lt;"&amp;$S$3-1.9))+(COUNTIF('Round 3 - Hole by Hole'!T79,"&lt;"&amp;$T$3-1.9))</f>
        <v>0</v>
      </c>
      <c r="R82" s="87">
        <f>SUM(COUNTIF('Round 3 - Hole by Hole'!B79,"="&amp;$B$3-1))+(COUNTIF('Round 3 - Hole by Hole'!C79,"="&amp;$C$3-1))+(COUNTIF('Round 3 - Hole by Hole'!D79,"="&amp;$D$3-1))+(COUNTIF('Round 3 - Hole by Hole'!E79,"="&amp;$E$3-1))+(COUNTIF('Round 3 - Hole by Hole'!F79,"="&amp;$F$3-1))+(COUNTIF('Round 3 - Hole by Hole'!G79,"="&amp;$G$3-1))+(COUNTIF('Round 3 - Hole by Hole'!H79,"="&amp;$H$3-1))+(COUNTIF('Round 3 - Hole by Hole'!I79,"="&amp;$I$3-1))+(COUNTIF('Round 3 - Hole by Hole'!J79,"="&amp;$J$3-1))+(COUNTIF('Round 3 - Hole by Hole'!L79,"="&amp;$L$3-1))+(COUNTIF('Round 3 - Hole by Hole'!M79,"="&amp;$M$3-1))+(COUNTIF('Round 3 - Hole by Hole'!N79,"="&amp;$N$3-1))+(COUNTIF('Round 3 - Hole by Hole'!O79,"="&amp;$O$3-1))+(COUNTIF('Round 3 - Hole by Hole'!P79,"="&amp;$P$3-1))+(COUNTIF('Round 3 - Hole by Hole'!Q79,"="&amp;$Q$3-1))+(COUNTIF('Round 3 - Hole by Hole'!R79,"="&amp;$R$3-1))+(COUNTIF('Round 3 - Hole by Hole'!S79,"="&amp;$S$3-1))+(COUNTIF('Round 3 - Hole by Hole'!T79,"="&amp;$T$3-1))</f>
        <v>0</v>
      </c>
      <c r="S82" s="87">
        <f>SUM(COUNTIF('Round 3 - Hole by Hole'!B79,"="&amp;$B$3))+(COUNTIF('Round 3 - Hole by Hole'!C79,"="&amp;$C$3))+(COUNTIF('Round 3 - Hole by Hole'!D79,"="&amp;$D$3))+(COUNTIF('Round 3 - Hole by Hole'!E79,"="&amp;$E$3))+(COUNTIF('Round 3 - Hole by Hole'!F79,"="&amp;$F$3))+(COUNTIF('Round 3 - Hole by Hole'!G79,"="&amp;$G$3))+(COUNTIF('Round 3 - Hole by Hole'!H79,"="&amp;$H$3))+(COUNTIF('Round 3 - Hole by Hole'!I79,"="&amp;$I$3))+(COUNTIF('Round 3 - Hole by Hole'!J79,"="&amp;$J$3))+(COUNTIF('Round 3 - Hole by Hole'!L79,"="&amp;$L$3))+(COUNTIF('Round 3 - Hole by Hole'!M79,"="&amp;$M$3))+(COUNTIF('Round 3 - Hole by Hole'!N79,"="&amp;$N$3))+(COUNTIF('Round 3 - Hole by Hole'!O79,"="&amp;$O$3))+(COUNTIF('Round 3 - Hole by Hole'!P79,"="&amp;$P$3))+(COUNTIF('Round 3 - Hole by Hole'!Q79,"="&amp;$Q$3))+(COUNTIF('Round 3 - Hole by Hole'!R79,"="&amp;$R$3))+(COUNTIF('Round 3 - Hole by Hole'!S79,"="&amp;$S$3))+(COUNTIF('Round 3 - Hole by Hole'!T79,"="&amp;$T$3))</f>
        <v>11</v>
      </c>
      <c r="T82" s="87">
        <f>SUM(COUNTIF('Round 3 - Hole by Hole'!B79,"="&amp;$B$3+1))+(COUNTIF('Round 3 - Hole by Hole'!C79,"="&amp;$C$3+1))+(COUNTIF('Round 3 - Hole by Hole'!D79,"="&amp;$D$3+1))+(COUNTIF('Round 3 - Hole by Hole'!E79,"="&amp;$E$3+1))+(COUNTIF('Round 3 - Hole by Hole'!F79,"="&amp;$F$3+1))+(COUNTIF('Round 3 - Hole by Hole'!G79,"="&amp;$G$3+1))+(COUNTIF('Round 3 - Hole by Hole'!H79,"="&amp;$H$3+1))+(COUNTIF('Round 3 - Hole by Hole'!I79,"="&amp;$I$3+1))+(COUNTIF('Round 3 - Hole by Hole'!J79,"="&amp;$J$3+1))+(COUNTIF('Round 3 - Hole by Hole'!L79,"="&amp;$L$3+1))+(COUNTIF('Round 3 - Hole by Hole'!M79,"="&amp;$M$3+1))+(COUNTIF('Round 3 - Hole by Hole'!N79,"="&amp;$N$3+1))+(COUNTIF('Round 3 - Hole by Hole'!O79,"="&amp;$O$3+1))+(COUNTIF('Round 3 - Hole by Hole'!P79,"="&amp;$P$3+1))+(COUNTIF('Round 3 - Hole by Hole'!Q79,"="&amp;$Q$3+1))+(COUNTIF('Round 3 - Hole by Hole'!R79,"="&amp;$R$3+1))+(COUNTIF('Round 3 - Hole by Hole'!S79,"="&amp;$S$3+1))+(COUNTIF('Round 3 - Hole by Hole'!T79,"="&amp;$T$3+1))</f>
        <v>7</v>
      </c>
      <c r="U82" s="87">
        <f>SUM(COUNTIF('Round 3 - Hole by Hole'!B79,"="&amp;$B$3+2))+(COUNTIF('Round 3 - Hole by Hole'!C79,"="&amp;$C$3+2))+(COUNTIF('Round 3 - Hole by Hole'!D79,"="&amp;$D$3+2))+(COUNTIF('Round 3 - Hole by Hole'!E79,"="&amp;$E$3+2))+(COUNTIF('Round 3 - Hole by Hole'!F79,"="&amp;$F$3+2))+(COUNTIF('Round 3 - Hole by Hole'!G79,"="&amp;$G$3+2))+(COUNTIF('Round 3 - Hole by Hole'!H79,"="&amp;$H$3+2))+(COUNTIF('Round 3 - Hole by Hole'!I79,"="&amp;$I$3+2))+(COUNTIF('Round 3 - Hole by Hole'!J79,"="&amp;$J$3+2))+(COUNTIF('Round 3 - Hole by Hole'!L79,"="&amp;$L$3+2))+(COUNTIF('Round 3 - Hole by Hole'!M79,"="&amp;$M$3+2))+(COUNTIF('Round 3 - Hole by Hole'!N79,"="&amp;$N$3+2))+(COUNTIF('Round 3 - Hole by Hole'!O79,"="&amp;$O$3+2))+(COUNTIF('Round 3 - Hole by Hole'!P79,"="&amp;$P$3+2))+(COUNTIF('Round 3 - Hole by Hole'!Q79,"="&amp;$Q$3+2))+(COUNTIF('Round 3 - Hole by Hole'!R79,"="&amp;$R$3+2))+(COUNTIF('Round 3 - Hole by Hole'!S79,"="&amp;$S$3+2))+(COUNTIF('Round 3 - Hole by Hole'!T79,"="&amp;$T$3+2))</f>
        <v>0</v>
      </c>
      <c r="V82" s="87">
        <f>SUM(COUNTIF('Round 3 - Hole by Hole'!B79,"&gt;"&amp;$B$3+2.1))+(COUNTIF('Round 3 - Hole by Hole'!C79,"&gt;"&amp;$C$3+2.1))+(COUNTIF('Round 3 - Hole by Hole'!D79,"&gt;"&amp;$D$3+2.1))+(COUNTIF('Round 3 - Hole by Hole'!E79,"&gt;"&amp;$E$3+2.1))+(COUNTIF('Round 3 - Hole by Hole'!F79,"&gt;"&amp;$F$3+2.1))+(COUNTIF('Round 3 - Hole by Hole'!G79,"&gt;"&amp;$G$3+2.1))+(COUNTIF('Round 3 - Hole by Hole'!H79,"&gt;"&amp;$H$3+2.1))+(COUNTIF('Round 3 - Hole by Hole'!I79,"&gt;"&amp;$I$3+2.1))+(COUNTIF('Round 3 - Hole by Hole'!J79,"&gt;"&amp;$J$3+2.1))+(COUNTIF('Round 3 - Hole by Hole'!L79,"&gt;"&amp;$L$3+2.1))+(COUNTIF('Round 3 - Hole by Hole'!M79,"&gt;"&amp;$M$3+2.1))+(COUNTIF('Round 3 - Hole by Hole'!N79,"&gt;"&amp;$N$3+2.1))+(COUNTIF('Round 3 - Hole by Hole'!O79,"&gt;"&amp;$O$3+2.1))+(COUNTIF('Round 3 - Hole by Hole'!P79,"&gt;"&amp;$P$3+2.1))+(COUNTIF('Round 3 - Hole by Hole'!Q79,"&gt;"&amp;$Q$3+2.1))+(COUNTIF('Round 3 - Hole by Hole'!R79,"&gt;"&amp;$R$3+2.1))+(COUNTIF('Round 3 - Hole by Hole'!S79,"&gt;"&amp;$S$3+2.1))+(COUNTIF('Round 3 - Hole by Hole'!T79,"&gt;"&amp;$T$3+2.1))</f>
        <v>0</v>
      </c>
      <c r="X82" s="86">
        <f t="shared" si="113"/>
        <v>0</v>
      </c>
      <c r="Y82" s="86">
        <f t="shared" si="109"/>
        <v>3</v>
      </c>
      <c r="Z82" s="86">
        <f t="shared" si="110"/>
        <v>22</v>
      </c>
      <c r="AA82" s="86">
        <f t="shared" si="111"/>
        <v>25</v>
      </c>
      <c r="AB82" s="86">
        <f t="shared" si="112"/>
        <v>3</v>
      </c>
      <c r="AC82" s="86">
        <f t="shared" si="114"/>
        <v>1</v>
      </c>
    </row>
    <row r="84" spans="1:29">
      <c r="A84" s="89" t="str">
        <f>'Players by Team'!M25</f>
        <v>LAKE DALLAS</v>
      </c>
      <c r="B84" s="88"/>
      <c r="C84" s="83">
        <f t="shared" ref="C84:H84" si="115">SUM(C85:C89)</f>
        <v>0</v>
      </c>
      <c r="D84" s="83">
        <f t="shared" si="115"/>
        <v>1</v>
      </c>
      <c r="E84" s="83">
        <f t="shared" si="115"/>
        <v>14</v>
      </c>
      <c r="F84" s="83">
        <f t="shared" si="115"/>
        <v>29</v>
      </c>
      <c r="G84" s="83">
        <f t="shared" si="115"/>
        <v>21</v>
      </c>
      <c r="H84" s="83">
        <f t="shared" si="115"/>
        <v>25</v>
      </c>
      <c r="I84" s="84"/>
      <c r="J84" s="83">
        <f t="shared" ref="J84:O84" si="116">SUM(J85:J89)</f>
        <v>1</v>
      </c>
      <c r="K84" s="83">
        <f t="shared" si="116"/>
        <v>5</v>
      </c>
      <c r="L84" s="83">
        <f t="shared" si="116"/>
        <v>19</v>
      </c>
      <c r="M84" s="83">
        <f t="shared" si="116"/>
        <v>19</v>
      </c>
      <c r="N84" s="83">
        <f t="shared" si="116"/>
        <v>16</v>
      </c>
      <c r="O84" s="83">
        <f t="shared" si="116"/>
        <v>30</v>
      </c>
      <c r="P84" s="84"/>
      <c r="Q84" s="83">
        <f t="shared" ref="Q84:V84" si="117">SUM(Q85:Q89)</f>
        <v>0</v>
      </c>
      <c r="R84" s="83">
        <f t="shared" si="117"/>
        <v>0</v>
      </c>
      <c r="S84" s="83">
        <f t="shared" si="117"/>
        <v>26</v>
      </c>
      <c r="T84" s="83">
        <f t="shared" si="117"/>
        <v>17</v>
      </c>
      <c r="U84" s="83">
        <f t="shared" si="117"/>
        <v>17</v>
      </c>
      <c r="V84" s="83">
        <f t="shared" si="117"/>
        <v>12</v>
      </c>
      <c r="X84" s="83">
        <f t="shared" ref="X84:AC84" si="118">SUM(X85:X89)</f>
        <v>1</v>
      </c>
      <c r="Y84" s="83">
        <f t="shared" si="118"/>
        <v>6</v>
      </c>
      <c r="Z84" s="83">
        <f t="shared" si="118"/>
        <v>59</v>
      </c>
      <c r="AA84" s="83">
        <f t="shared" si="118"/>
        <v>65</v>
      </c>
      <c r="AB84" s="83">
        <f t="shared" si="118"/>
        <v>54</v>
      </c>
      <c r="AC84" s="83">
        <f t="shared" si="118"/>
        <v>67</v>
      </c>
    </row>
    <row r="85" spans="1:29">
      <c r="A85" s="60" t="str">
        <f>'Players by Team'!M26</f>
        <v>SAMANTHA FRIDAY</v>
      </c>
      <c r="B85" s="90"/>
      <c r="C85" s="86">
        <f>SUM(COUNTIF('Round 1 - Hole by Hole'!B82,"&lt;"&amp;$B$2-1.9))+(COUNTIF('Round 1 - Hole by Hole'!C82,"&lt;"&amp;$C$2-1.9))+(COUNTIF('Round 1 - Hole by Hole'!D82,"&lt;"&amp;$D$2-1.9))+(COUNTIF('Round 1 - Hole by Hole'!E82,"&lt;"&amp;$E$2-1.9))+(COUNTIF('Round 1 - Hole by Hole'!F82,"&lt;"&amp;$F$2-1.9))+(COUNTIF('Round 1 - Hole by Hole'!G82,"&lt;"&amp;$G$2-1.9))+(COUNTIF('Round 1 - Hole by Hole'!H82,"&lt;"&amp;$H$2-1.9))+(COUNTIF('Round 1 - Hole by Hole'!I82,"&lt;"&amp;$I$2-1.9))+(COUNTIF('Round 1 - Hole by Hole'!J82,"&lt;"&amp;$J$2-1.9))+(COUNTIF('Round 1 - Hole by Hole'!L82,"&lt;"&amp;$L$2-1.9))+(COUNTIF('Round 1 - Hole by Hole'!M82,"&lt;"&amp;$M$2-1.9))+(COUNTIF('Round 1 - Hole by Hole'!N82,"&lt;"&amp;$N$2-1.9))+(COUNTIF('Round 1 - Hole by Hole'!O82,"&lt;"&amp;$O$2-1.9))+(COUNTIF('Round 1 - Hole by Hole'!P82,"&lt;"&amp;$P$2-1.9))+(COUNTIF('Round 1 - Hole by Hole'!Q82,"&lt;"&amp;$Q$2-1.9))+(COUNTIF('Round 1 - Hole by Hole'!R82,"&lt;"&amp;$R$2-1.9))+(COUNTIF('Round 1 - Hole by Hole'!S82,"&lt;"&amp;$S$2-1.9))+(COUNTIF('Round 1 - Hole by Hole'!T82,"&lt;"&amp;$T$2-1.9))</f>
        <v>0</v>
      </c>
      <c r="D85" s="87">
        <f>SUM(COUNTIF('Round 1 - Hole by Hole'!B82,"="&amp;$B$2-1))+(COUNTIF('Round 1 - Hole by Hole'!C82,"="&amp;$C$2-1))+(COUNTIF('Round 1 - Hole by Hole'!D82,"="&amp;$D$2-1))+(COUNTIF('Round 1 - Hole by Hole'!E82,"="&amp;$E$2-1))+(COUNTIF('Round 1 - Hole by Hole'!F82,"="&amp;$F$2-1))+(COUNTIF('Round 1 - Hole by Hole'!G82,"="&amp;$G$2-1))+(COUNTIF('Round 1 - Hole by Hole'!H82,"="&amp;$H$2-1))+(COUNTIF('Round 1 - Hole by Hole'!I82,"="&amp;$I$2-1))+(COUNTIF('Round 1 - Hole by Hole'!J82,"="&amp;$J$2-1))+(COUNTIF('Round 1 - Hole by Hole'!L82,"="&amp;$L$2-1))+(COUNTIF('Round 1 - Hole by Hole'!M82,"="&amp;$M$2-1))+(COUNTIF('Round 1 - Hole by Hole'!N82,"="&amp;$N$2-1))+(COUNTIF('Round 1 - Hole by Hole'!O82,"="&amp;$O$2-1))+(COUNTIF('Round 1 - Hole by Hole'!P82,"="&amp;$P$2-1))+(COUNTIF('Round 1 - Hole by Hole'!Q82,"="&amp;$Q$2-1))+(COUNTIF('Round 1 - Hole by Hole'!R82,"="&amp;$R$2-1))+(COUNTIF('Round 1 - Hole by Hole'!S82,"="&amp;$S$2-1))+(COUNTIF('Round 1 - Hole by Hole'!T82,"="&amp;$T$2-1))</f>
        <v>1</v>
      </c>
      <c r="E85" s="87">
        <f>SUM(COUNTIF('Round 1 - Hole by Hole'!B82,"="&amp;$B$2))+(COUNTIF('Round 1 - Hole by Hole'!C82,"="&amp;$C$2))+(COUNTIF('Round 1 - Hole by Hole'!D82,"="&amp;$D$2))+(COUNTIF('Round 1 - Hole by Hole'!E82,"="&amp;$E$2))+(COUNTIF('Round 1 - Hole by Hole'!F82,"="&amp;$F$2))+(COUNTIF('Round 1 - Hole by Hole'!G82,"="&amp;$G$2))+(COUNTIF('Round 1 - Hole by Hole'!H82,"="&amp;$H$2))+(COUNTIF('Round 1 - Hole by Hole'!I82,"="&amp;$I$2))+(COUNTIF('Round 1 - Hole by Hole'!J82,"="&amp;$J$2))+(COUNTIF('Round 1 - Hole by Hole'!L82,"="&amp;$L$2))+(COUNTIF('Round 1 - Hole by Hole'!M82,"="&amp;$M$2))+(COUNTIF('Round 1 - Hole by Hole'!N82,"="&amp;$N$2))+(COUNTIF('Round 1 - Hole by Hole'!O82,"="&amp;$O$2))+(COUNTIF('Round 1 - Hole by Hole'!P82,"="&amp;$P$2))+(COUNTIF('Round 1 - Hole by Hole'!Q82,"="&amp;$Q$2))+(COUNTIF('Round 1 - Hole by Hole'!R82,"="&amp;$R$2))+(COUNTIF('Round 1 - Hole by Hole'!S82,"="&amp;$S$2))+(COUNTIF('Round 1 - Hole by Hole'!T82,"="&amp;$T$2))</f>
        <v>6</v>
      </c>
      <c r="F85" s="87">
        <f>SUM(COUNTIF('Round 1 - Hole by Hole'!B82,"="&amp;$B$2+1))+(COUNTIF('Round 1 - Hole by Hole'!C82,"="&amp;$C$2+1))+(COUNTIF('Round 1 - Hole by Hole'!D82,"="&amp;$D$2+1))+(COUNTIF('Round 1 - Hole by Hole'!E82,"="&amp;$E$2+1))+(COUNTIF('Round 1 - Hole by Hole'!F82,"="&amp;$F$2+1))+(COUNTIF('Round 1 - Hole by Hole'!G82,"="&amp;$G$2+1))+(COUNTIF('Round 1 - Hole by Hole'!H82,"="&amp;$H$2+1))+(COUNTIF('Round 1 - Hole by Hole'!I82,"="&amp;$I$2+1))+(COUNTIF('Round 1 - Hole by Hole'!J82,"="&amp;$J$2+1))+(COUNTIF('Round 1 - Hole by Hole'!L82,"="&amp;$L$2+1))+(COUNTIF('Round 1 - Hole by Hole'!M82,"="&amp;$M$2+1))+(COUNTIF('Round 1 - Hole by Hole'!N82,"="&amp;$N$2+1))+(COUNTIF('Round 1 - Hole by Hole'!O82,"="&amp;$O$2+1))+(COUNTIF('Round 1 - Hole by Hole'!P82,"="&amp;$P$2+1))+(COUNTIF('Round 1 - Hole by Hole'!Q82,"="&amp;$Q$2+1))+(COUNTIF('Round 1 - Hole by Hole'!R82,"="&amp;$R$2+1))+(COUNTIF('Round 1 - Hole by Hole'!S82,"="&amp;$S$2+1))+(COUNTIF('Round 1 - Hole by Hole'!T82,"="&amp;$T$2+1))</f>
        <v>9</v>
      </c>
      <c r="G85" s="87">
        <f>SUM(COUNTIF('Round 1 - Hole by Hole'!B82,"="&amp;$B$2+2))+(COUNTIF('Round 1 - Hole by Hole'!C82,"="&amp;$C$2+2))+(COUNTIF('Round 1 - Hole by Hole'!D82,"="&amp;$D$2+2))+(COUNTIF('Round 1 - Hole by Hole'!E82,"="&amp;$E$2+2))+(COUNTIF('Round 1 - Hole by Hole'!F82,"="&amp;$F$2+2))+(COUNTIF('Round 1 - Hole by Hole'!G82,"="&amp;$G$2+2))+(COUNTIF('Round 1 - Hole by Hole'!H82,"="&amp;$H$2+2))+(COUNTIF('Round 1 - Hole by Hole'!I82,"="&amp;$I$2+2))+(COUNTIF('Round 1 - Hole by Hole'!J82,"="&amp;$J$2+2))+(COUNTIF('Round 1 - Hole by Hole'!L82,"="&amp;$L$2+2))+(COUNTIF('Round 1 - Hole by Hole'!M82,"="&amp;$M$2+2))+(COUNTIF('Round 1 - Hole by Hole'!N82,"="&amp;$N$2+2))+(COUNTIF('Round 1 - Hole by Hole'!O82,"="&amp;$O$2+2))+(COUNTIF('Round 1 - Hole by Hole'!P82,"="&amp;$P$2+2))+(COUNTIF('Round 1 - Hole by Hole'!Q82,"="&amp;$Q$2+2))+(COUNTIF('Round 1 - Hole by Hole'!R82,"="&amp;$R$2+2))+(COUNTIF('Round 1 - Hole by Hole'!S82,"="&amp;$S$2+2))+(COUNTIF('Round 1 - Hole by Hole'!T82,"="&amp;$T$2+2))</f>
        <v>2</v>
      </c>
      <c r="H85" s="87">
        <f>SUM(COUNTIF('Round 1 - Hole by Hole'!B82,"&gt;"&amp;$B$2+2.1))+(COUNTIF('Round 1 - Hole by Hole'!C82,"&gt;"&amp;$C$2+2.1))+(COUNTIF('Round 1 - Hole by Hole'!D82,"&gt;"&amp;$D$2+2.1))+(COUNTIF('Round 1 - Hole by Hole'!E82,"&gt;"&amp;$E$2+2.1))+(COUNTIF('Round 1 - Hole by Hole'!F82,"&gt;"&amp;$F$2+2.1))+(COUNTIF('Round 1 - Hole by Hole'!G82,"&gt;"&amp;$G$2+2.1))+(COUNTIF('Round 1 - Hole by Hole'!H82,"&gt;"&amp;$H$2+2.1))+(COUNTIF('Round 1 - Hole by Hole'!I82,"&gt;"&amp;$I$2+2.1))+(COUNTIF('Round 1 - Hole by Hole'!J82,"&gt;"&amp;$J$2+2.1))+(COUNTIF('Round 1 - Hole by Hole'!L82,"&gt;"&amp;$L$2+2.1))+(COUNTIF('Round 1 - Hole by Hole'!M82,"&gt;"&amp;$M$2+2.1))+(COUNTIF('Round 1 - Hole by Hole'!N82,"&gt;"&amp;$N$2+2.1))+(COUNTIF('Round 1 - Hole by Hole'!O82,"&gt;"&amp;$O$2+2.1))+(COUNTIF('Round 1 - Hole by Hole'!P82,"&gt;"&amp;$P$2+2.1))+(COUNTIF('Round 1 - Hole by Hole'!Q82,"&gt;"&amp;$Q$2+2.1))+(COUNTIF('Round 1 - Hole by Hole'!R82,"&gt;"&amp;$R$2+2.1))+(COUNTIF('Round 1 - Hole by Hole'!S82,"&gt;"&amp;$S$2+2.1))+(COUNTIF('Round 1 - Hole by Hole'!T82,"&gt;"&amp;$T$2+2.1))</f>
        <v>0</v>
      </c>
      <c r="J85" s="86">
        <f>SUM(COUNTIF('Round 2 - Hole by Hole'!B82,"&lt;"&amp;$B$2-1.9))+(COUNTIF('Round 2 - Hole by Hole'!C82,"&lt;"&amp;$C$2-1.9))+(COUNTIF('Round 2 - Hole by Hole'!D82,"&lt;"&amp;$D$2-1.9))+(COUNTIF('Round 2 - Hole by Hole'!E82,"&lt;"&amp;$E$2-1.9))+(COUNTIF('Round 2 - Hole by Hole'!F82,"&lt;"&amp;$F$2-1.9))+(COUNTIF('Round 2 - Hole by Hole'!G82,"&lt;"&amp;$G$2-1.9))+(COUNTIF('Round 2 - Hole by Hole'!H82,"&lt;"&amp;$H$2-1.9))+(COUNTIF('Round 2 - Hole by Hole'!I82,"&lt;"&amp;$I$2-1.9))+(COUNTIF('Round 2 - Hole by Hole'!J82,"&lt;"&amp;$J$2-1.9))+(COUNTIF('Round 2 - Hole by Hole'!L82,"&lt;"&amp;$L$2-1.9))+(COUNTIF('Round 2 - Hole by Hole'!M82,"&lt;"&amp;$M$2-1.9))+(COUNTIF('Round 2 - Hole by Hole'!N82,"&lt;"&amp;$N$2-1.9))+(COUNTIF('Round 2 - Hole by Hole'!O82,"&lt;"&amp;$O$2-1.9))+(COUNTIF('Round 2 - Hole by Hole'!P82,"&lt;"&amp;$P$2-1.9))+(COUNTIF('Round 2 - Hole by Hole'!Q82,"&lt;"&amp;$Q$2-1.9))+(COUNTIF('Round 2 - Hole by Hole'!R82,"&lt;"&amp;$R$2-1.9))+(COUNTIF('Round 2 - Hole by Hole'!S82,"&lt;"&amp;$S$2-1.9))+(COUNTIF('Round 2 - Hole by Hole'!T82,"&lt;"&amp;$T$2-1.9))</f>
        <v>1</v>
      </c>
      <c r="K85" s="87">
        <f>SUM(COUNTIF('Round 2 - Hole by Hole'!B82,"="&amp;$B$2-1))+(COUNTIF('Round 2 - Hole by Hole'!C82,"="&amp;$C$2-1))+(COUNTIF('Round 2 - Hole by Hole'!D82,"="&amp;$D$2-1))+(COUNTIF('Round 2 - Hole by Hole'!E82,"="&amp;$E$2-1))+(COUNTIF('Round 2 - Hole by Hole'!F82,"="&amp;$F$2-1))+(COUNTIF('Round 2 - Hole by Hole'!G82,"="&amp;$G$2-1))+(COUNTIF('Round 2 - Hole by Hole'!H82,"="&amp;$H$2-1))+(COUNTIF('Round 2 - Hole by Hole'!I82,"="&amp;$I$2-1))+(COUNTIF('Round 2 - Hole by Hole'!J82,"="&amp;$J$2-1))+(COUNTIF('Round 2 - Hole by Hole'!L82,"="&amp;$L$2-1))+(COUNTIF('Round 2 - Hole by Hole'!M82,"="&amp;$M$2-1))+(COUNTIF('Round 2 - Hole by Hole'!N82,"="&amp;$N$2-1))+(COUNTIF('Round 2 - Hole by Hole'!O82,"="&amp;$O$2-1))+(COUNTIF('Round 2 - Hole by Hole'!P82,"="&amp;$P$2-1))+(COUNTIF('Round 2 - Hole by Hole'!Q82,"="&amp;$Q$2-1))+(COUNTIF('Round 2 - Hole by Hole'!R82,"="&amp;$R$2-1))+(COUNTIF('Round 2 - Hole by Hole'!S82,"="&amp;$S$2-1))+(COUNTIF('Round 2 - Hole by Hole'!T82,"="&amp;$T$2-1))</f>
        <v>4</v>
      </c>
      <c r="L85" s="87">
        <f>SUM(COUNTIF('Round 2 - Hole by Hole'!B82,"="&amp;$B$2))+(COUNTIF('Round 2 - Hole by Hole'!C82,"="&amp;$C$2))+(COUNTIF('Round 2 - Hole by Hole'!D82,"="&amp;$D$2))+(COUNTIF('Round 2 - Hole by Hole'!E82,"="&amp;$E$2))+(COUNTIF('Round 2 - Hole by Hole'!F82,"="&amp;$F$2))+(COUNTIF('Round 2 - Hole by Hole'!G82,"="&amp;$G$2))+(COUNTIF('Round 2 - Hole by Hole'!H82,"="&amp;$H$2))+(COUNTIF('Round 2 - Hole by Hole'!I82,"="&amp;$I$2))+(COUNTIF('Round 2 - Hole by Hole'!J82,"="&amp;$J$2))+(COUNTIF('Round 2 - Hole by Hole'!L82,"="&amp;$L$2))+(COUNTIF('Round 2 - Hole by Hole'!M82,"="&amp;$M$2))+(COUNTIF('Round 2 - Hole by Hole'!N82,"="&amp;$N$2))+(COUNTIF('Round 2 - Hole by Hole'!O82,"="&amp;$O$2))+(COUNTIF('Round 2 - Hole by Hole'!P82,"="&amp;$P$2))+(COUNTIF('Round 2 - Hole by Hole'!Q82,"="&amp;$Q$2))+(COUNTIF('Round 2 - Hole by Hole'!R82,"="&amp;$R$2))+(COUNTIF('Round 2 - Hole by Hole'!S82,"="&amp;$S$2))+(COUNTIF('Round 2 - Hole by Hole'!T82,"="&amp;$T$2))</f>
        <v>9</v>
      </c>
      <c r="M85" s="87">
        <f>SUM(COUNTIF('Round 2 - Hole by Hole'!B82,"="&amp;$B$2+1))+(COUNTIF('Round 2 - Hole by Hole'!C82,"="&amp;$C$2+1))+(COUNTIF('Round 2 - Hole by Hole'!D82,"="&amp;$D$2+1))+(COUNTIF('Round 2 - Hole by Hole'!E82,"="&amp;$E$2+1))+(COUNTIF('Round 2 - Hole by Hole'!F82,"="&amp;$F$2+1))+(COUNTIF('Round 2 - Hole by Hole'!G82,"="&amp;$G$2+1))+(COUNTIF('Round 2 - Hole by Hole'!H82,"="&amp;$H$2+1))+(COUNTIF('Round 2 - Hole by Hole'!I82,"="&amp;$I$2+1))+(COUNTIF('Round 2 - Hole by Hole'!J82,"="&amp;$J$2+1))+(COUNTIF('Round 2 - Hole by Hole'!L82,"="&amp;$L$2+1))+(COUNTIF('Round 2 - Hole by Hole'!M82,"="&amp;$M$2+1))+(COUNTIF('Round 2 - Hole by Hole'!N82,"="&amp;$N$2+1))+(COUNTIF('Round 2 - Hole by Hole'!O82,"="&amp;$O$2+1))+(COUNTIF('Round 2 - Hole by Hole'!P82,"="&amp;$P$2+1))+(COUNTIF('Round 2 - Hole by Hole'!Q82,"="&amp;$Q$2+1))+(COUNTIF('Round 2 - Hole by Hole'!R82,"="&amp;$R$2+1))+(COUNTIF('Round 2 - Hole by Hole'!S82,"="&amp;$S$2+1))+(COUNTIF('Round 2 - Hole by Hole'!T82,"="&amp;$T$2+1))</f>
        <v>3</v>
      </c>
      <c r="N85" s="87">
        <f>SUM(COUNTIF('Round 2 - Hole by Hole'!B82,"="&amp;$B$2+2))+(COUNTIF('Round 2 - Hole by Hole'!C82,"="&amp;$C$2+2))+(COUNTIF('Round 2 - Hole by Hole'!D82,"="&amp;$D$2+2))+(COUNTIF('Round 2 - Hole by Hole'!E82,"="&amp;$E$2+2))+(COUNTIF('Round 2 - Hole by Hole'!F82,"="&amp;$F$2+2))+(COUNTIF('Round 2 - Hole by Hole'!G82,"="&amp;$G$2+2))+(COUNTIF('Round 2 - Hole by Hole'!H82,"="&amp;$H$2+2))+(COUNTIF('Round 2 - Hole by Hole'!I82,"="&amp;$I$2+2))+(COUNTIF('Round 2 - Hole by Hole'!J82,"="&amp;$J$2+2))+(COUNTIF('Round 2 - Hole by Hole'!L82,"="&amp;$L$2+2))+(COUNTIF('Round 2 - Hole by Hole'!M82,"="&amp;$M$2+2))+(COUNTIF('Round 2 - Hole by Hole'!N82,"="&amp;$N$2+2))+(COUNTIF('Round 2 - Hole by Hole'!O82,"="&amp;$O$2+2))+(COUNTIF('Round 2 - Hole by Hole'!P82,"="&amp;$P$2+2))+(COUNTIF('Round 2 - Hole by Hole'!Q82,"="&amp;$Q$2+2))+(COUNTIF('Round 2 - Hole by Hole'!R82,"="&amp;$R$2+2))+(COUNTIF('Round 2 - Hole by Hole'!S82,"="&amp;$S$2+2))+(COUNTIF('Round 2 - Hole by Hole'!T82,"="&amp;$T$2+2))</f>
        <v>1</v>
      </c>
      <c r="O85" s="87">
        <f>SUM(COUNTIF('Round 2 - Hole by Hole'!B82,"&gt;"&amp;$B$2+2.1))+(COUNTIF('Round 2 - Hole by Hole'!C82,"&gt;"&amp;$C$2+2.1))+(COUNTIF('Round 2 - Hole by Hole'!D82,"&gt;"&amp;$D$2+2.1))+(COUNTIF('Round 2 - Hole by Hole'!E82,"&gt;"&amp;$E$2+2.1))+(COUNTIF('Round 2 - Hole by Hole'!F82,"&gt;"&amp;$F$2+2.1))+(COUNTIF('Round 2 - Hole by Hole'!G82,"&gt;"&amp;$G$2+2.1))+(COUNTIF('Round 2 - Hole by Hole'!H82,"&gt;"&amp;$H$2+2.1))+(COUNTIF('Round 2 - Hole by Hole'!I82,"&gt;"&amp;$I$2+2.1))+(COUNTIF('Round 2 - Hole by Hole'!J82,"&gt;"&amp;$J$2+2.1))+(COUNTIF('Round 2 - Hole by Hole'!L82,"&gt;"&amp;$L$2+2.1))+(COUNTIF('Round 2 - Hole by Hole'!M82,"&gt;"&amp;$M$2+2.1))+(COUNTIF('Round 2 - Hole by Hole'!N82,"&gt;"&amp;$N$2+2.1))+(COUNTIF('Round 2 - Hole by Hole'!O82,"&gt;"&amp;$O$2+2.1))+(COUNTIF('Round 2 - Hole by Hole'!P82,"&gt;"&amp;$P$2+2.1))+(COUNTIF('Round 2 - Hole by Hole'!Q82,"&gt;"&amp;$Q$2+2.1))+(COUNTIF('Round 2 - Hole by Hole'!R82,"&gt;"&amp;$R$2+2.1))+(COUNTIF('Round 2 - Hole by Hole'!S82,"&gt;"&amp;$S$2+2.1))+(COUNTIF('Round 2 - Hole by Hole'!T82,"&gt;"&amp;$T$2+2.1))</f>
        <v>0</v>
      </c>
      <c r="Q85" s="86">
        <f>SUM(COUNTIF('Round 3 - Hole by Hole'!B82,"&lt;"&amp;$B$3-1.9))+(COUNTIF('Round 3 - Hole by Hole'!C82,"&lt;"&amp;$C$3-1.9))+(COUNTIF('Round 3 - Hole by Hole'!D82,"&lt;"&amp;$D$3-1.9))+(COUNTIF('Round 3 - Hole by Hole'!E82,"&lt;"&amp;$E$3-1.9))+(COUNTIF('Round 3 - Hole by Hole'!F82,"&lt;"&amp;$F$3-1.9))+(COUNTIF('Round 3 - Hole by Hole'!G82,"&lt;"&amp;$G$3-1.9))+(COUNTIF('Round 3 - Hole by Hole'!H82,"&lt;"&amp;$H$3-1.9))+(COUNTIF('Round 3 - Hole by Hole'!I82,"&lt;"&amp;$I$3-1.9))+(COUNTIF('Round 3 - Hole by Hole'!J82,"&lt;"&amp;$J$3-1.9))+(COUNTIF('Round 3 - Hole by Hole'!L82,"&lt;"&amp;$L$3-1.9))+(COUNTIF('Round 3 - Hole by Hole'!M82,"&lt;"&amp;$M$3-1.9))+(COUNTIF('Round 3 - Hole by Hole'!N82,"&lt;"&amp;$N$3-1.9))+(COUNTIF('Round 3 - Hole by Hole'!O82,"&lt;"&amp;$O$3-1.9))+(COUNTIF('Round 3 - Hole by Hole'!P82,"&lt;"&amp;$P$3-1.9))+(COUNTIF('Round 3 - Hole by Hole'!Q82,"&lt;"&amp;$Q$3-1.9))+(COUNTIF('Round 3 - Hole by Hole'!R82,"&lt;"&amp;$R$3-1.9))+(COUNTIF('Round 3 - Hole by Hole'!S82,"&lt;"&amp;$S$3-1.9))+(COUNTIF('Round 3 - Hole by Hole'!T82,"&lt;"&amp;$T$3-1.9))</f>
        <v>0</v>
      </c>
      <c r="R85" s="87">
        <f>SUM(COUNTIF('Round 3 - Hole by Hole'!B82,"="&amp;$B$3-1))+(COUNTIF('Round 3 - Hole by Hole'!C82,"="&amp;$C$3-1))+(COUNTIF('Round 3 - Hole by Hole'!D82,"="&amp;$D$3-1))+(COUNTIF('Round 3 - Hole by Hole'!E82,"="&amp;$E$3-1))+(COUNTIF('Round 3 - Hole by Hole'!F82,"="&amp;$F$3-1))+(COUNTIF('Round 3 - Hole by Hole'!G82,"="&amp;$G$3-1))+(COUNTIF('Round 3 - Hole by Hole'!H82,"="&amp;$H$3-1))+(COUNTIF('Round 3 - Hole by Hole'!I82,"="&amp;$I$3-1))+(COUNTIF('Round 3 - Hole by Hole'!J82,"="&amp;$J$3-1))+(COUNTIF('Round 3 - Hole by Hole'!L82,"="&amp;$L$3-1))+(COUNTIF('Round 3 - Hole by Hole'!M82,"="&amp;$M$3-1))+(COUNTIF('Round 3 - Hole by Hole'!N82,"="&amp;$N$3-1))+(COUNTIF('Round 3 - Hole by Hole'!O82,"="&amp;$O$3-1))+(COUNTIF('Round 3 - Hole by Hole'!P82,"="&amp;$P$3-1))+(COUNTIF('Round 3 - Hole by Hole'!Q82,"="&amp;$Q$3-1))+(COUNTIF('Round 3 - Hole by Hole'!R82,"="&amp;$R$3-1))+(COUNTIF('Round 3 - Hole by Hole'!S82,"="&amp;$S$3-1))+(COUNTIF('Round 3 - Hole by Hole'!T82,"="&amp;$T$3-1))</f>
        <v>0</v>
      </c>
      <c r="S85" s="87">
        <f>SUM(COUNTIF('Round 3 - Hole by Hole'!B82,"="&amp;$B$3))+(COUNTIF('Round 3 - Hole by Hole'!C82,"="&amp;$C$3))+(COUNTIF('Round 3 - Hole by Hole'!D82,"="&amp;$D$3))+(COUNTIF('Round 3 - Hole by Hole'!E82,"="&amp;$E$3))+(COUNTIF('Round 3 - Hole by Hole'!F82,"="&amp;$F$3))+(COUNTIF('Round 3 - Hole by Hole'!G82,"="&amp;$G$3))+(COUNTIF('Round 3 - Hole by Hole'!H82,"="&amp;$H$3))+(COUNTIF('Round 3 - Hole by Hole'!I82,"="&amp;$I$3))+(COUNTIF('Round 3 - Hole by Hole'!J82,"="&amp;$J$3))+(COUNTIF('Round 3 - Hole by Hole'!L82,"="&amp;$L$3))+(COUNTIF('Round 3 - Hole by Hole'!M82,"="&amp;$M$3))+(COUNTIF('Round 3 - Hole by Hole'!N82,"="&amp;$N$3))+(COUNTIF('Round 3 - Hole by Hole'!O82,"="&amp;$O$3))+(COUNTIF('Round 3 - Hole by Hole'!P82,"="&amp;$P$3))+(COUNTIF('Round 3 - Hole by Hole'!Q82,"="&amp;$Q$3))+(COUNTIF('Round 3 - Hole by Hole'!R82,"="&amp;$R$3))+(COUNTIF('Round 3 - Hole by Hole'!S82,"="&amp;$S$3))+(COUNTIF('Round 3 - Hole by Hole'!T82,"="&amp;$T$3))</f>
        <v>9</v>
      </c>
      <c r="T85" s="87">
        <f>SUM(COUNTIF('Round 3 - Hole by Hole'!B82,"="&amp;$B$3+1))+(COUNTIF('Round 3 - Hole by Hole'!C82,"="&amp;$C$3+1))+(COUNTIF('Round 3 - Hole by Hole'!D82,"="&amp;$D$3+1))+(COUNTIF('Round 3 - Hole by Hole'!E82,"="&amp;$E$3+1))+(COUNTIF('Round 3 - Hole by Hole'!F82,"="&amp;$F$3+1))+(COUNTIF('Round 3 - Hole by Hole'!G82,"="&amp;$G$3+1))+(COUNTIF('Round 3 - Hole by Hole'!H82,"="&amp;$H$3+1))+(COUNTIF('Round 3 - Hole by Hole'!I82,"="&amp;$I$3+1))+(COUNTIF('Round 3 - Hole by Hole'!J82,"="&amp;$J$3+1))+(COUNTIF('Round 3 - Hole by Hole'!L82,"="&amp;$L$3+1))+(COUNTIF('Round 3 - Hole by Hole'!M82,"="&amp;$M$3+1))+(COUNTIF('Round 3 - Hole by Hole'!N82,"="&amp;$N$3+1))+(COUNTIF('Round 3 - Hole by Hole'!O82,"="&amp;$O$3+1))+(COUNTIF('Round 3 - Hole by Hole'!P82,"="&amp;$P$3+1))+(COUNTIF('Round 3 - Hole by Hole'!Q82,"="&amp;$Q$3+1))+(COUNTIF('Round 3 - Hole by Hole'!R82,"="&amp;$R$3+1))+(COUNTIF('Round 3 - Hole by Hole'!S82,"="&amp;$S$3+1))+(COUNTIF('Round 3 - Hole by Hole'!T82,"="&amp;$T$3+1))</f>
        <v>3</v>
      </c>
      <c r="U85" s="87">
        <f>SUM(COUNTIF('Round 3 - Hole by Hole'!B82,"="&amp;$B$3+2))+(COUNTIF('Round 3 - Hole by Hole'!C82,"="&amp;$C$3+2))+(COUNTIF('Round 3 - Hole by Hole'!D82,"="&amp;$D$3+2))+(COUNTIF('Round 3 - Hole by Hole'!E82,"="&amp;$E$3+2))+(COUNTIF('Round 3 - Hole by Hole'!F82,"="&amp;$F$3+2))+(COUNTIF('Round 3 - Hole by Hole'!G82,"="&amp;$G$3+2))+(COUNTIF('Round 3 - Hole by Hole'!H82,"="&amp;$H$3+2))+(COUNTIF('Round 3 - Hole by Hole'!I82,"="&amp;$I$3+2))+(COUNTIF('Round 3 - Hole by Hole'!J82,"="&amp;$J$3+2))+(COUNTIF('Round 3 - Hole by Hole'!L82,"="&amp;$L$3+2))+(COUNTIF('Round 3 - Hole by Hole'!M82,"="&amp;$M$3+2))+(COUNTIF('Round 3 - Hole by Hole'!N82,"="&amp;$N$3+2))+(COUNTIF('Round 3 - Hole by Hole'!O82,"="&amp;$O$3+2))+(COUNTIF('Round 3 - Hole by Hole'!P82,"="&amp;$P$3+2))+(COUNTIF('Round 3 - Hole by Hole'!Q82,"="&amp;$Q$3+2))+(COUNTIF('Round 3 - Hole by Hole'!R82,"="&amp;$R$3+2))+(COUNTIF('Round 3 - Hole by Hole'!S82,"="&amp;$S$3+2))+(COUNTIF('Round 3 - Hole by Hole'!T82,"="&amp;$T$3+2))</f>
        <v>4</v>
      </c>
      <c r="V85" s="87">
        <f>SUM(COUNTIF('Round 3 - Hole by Hole'!B82,"&gt;"&amp;$B$3+2.1))+(COUNTIF('Round 3 - Hole by Hole'!C82,"&gt;"&amp;$C$3+2.1))+(COUNTIF('Round 3 - Hole by Hole'!D82,"&gt;"&amp;$D$3+2.1))+(COUNTIF('Round 3 - Hole by Hole'!E82,"&gt;"&amp;$E$3+2.1))+(COUNTIF('Round 3 - Hole by Hole'!F82,"&gt;"&amp;$F$3+2.1))+(COUNTIF('Round 3 - Hole by Hole'!G82,"&gt;"&amp;$G$3+2.1))+(COUNTIF('Round 3 - Hole by Hole'!H82,"&gt;"&amp;$H$3+2.1))+(COUNTIF('Round 3 - Hole by Hole'!I82,"&gt;"&amp;$I$3+2.1))+(COUNTIF('Round 3 - Hole by Hole'!J82,"&gt;"&amp;$J$3+2.1))+(COUNTIF('Round 3 - Hole by Hole'!L82,"&gt;"&amp;$L$3+2.1))+(COUNTIF('Round 3 - Hole by Hole'!M82,"&gt;"&amp;$M$3+2.1))+(COUNTIF('Round 3 - Hole by Hole'!N82,"&gt;"&amp;$N$3+2.1))+(COUNTIF('Round 3 - Hole by Hole'!O82,"&gt;"&amp;$O$3+2.1))+(COUNTIF('Round 3 - Hole by Hole'!P82,"&gt;"&amp;$P$3+2.1))+(COUNTIF('Round 3 - Hole by Hole'!Q82,"&gt;"&amp;$Q$3+2.1))+(COUNTIF('Round 3 - Hole by Hole'!R82,"&gt;"&amp;$R$3+2.1))+(COUNTIF('Round 3 - Hole by Hole'!S82,"&gt;"&amp;$S$3+2.1))+(COUNTIF('Round 3 - Hole by Hole'!T82,"&gt;"&amp;$T$3+2.1))</f>
        <v>2</v>
      </c>
      <c r="X85" s="86">
        <f>SUM(C85,J85,Q85)</f>
        <v>1</v>
      </c>
      <c r="Y85" s="86">
        <f t="shared" ref="Y85:Y89" si="119">SUM(D85,K85,R85)</f>
        <v>5</v>
      </c>
      <c r="Z85" s="86">
        <f t="shared" ref="Z85:Z89" si="120">SUM(E85,L85,S85)</f>
        <v>24</v>
      </c>
      <c r="AA85" s="86">
        <f t="shared" ref="AA85:AA89" si="121">SUM(F85,M85,T85)</f>
        <v>15</v>
      </c>
      <c r="AB85" s="86">
        <f t="shared" ref="AB85:AB89" si="122">SUM(G85,N85,U85)</f>
        <v>7</v>
      </c>
      <c r="AC85" s="86">
        <f>SUM(H85,O85,V85)</f>
        <v>2</v>
      </c>
    </row>
    <row r="86" spans="1:29">
      <c r="A86" s="60" t="str">
        <f>'Players by Team'!M27</f>
        <v>CAROLINA KYSIAK</v>
      </c>
      <c r="B86" s="90"/>
      <c r="C86" s="110">
        <f>SUM(COUNTIF('Round 1 - Hole by Hole'!B83,"&lt;"&amp;$B$2-1.9))+(COUNTIF('Round 1 - Hole by Hole'!C83,"&lt;"&amp;$C$2-1.9))+(COUNTIF('Round 1 - Hole by Hole'!D83,"&lt;"&amp;$D$2-1.9))+(COUNTIF('Round 1 - Hole by Hole'!E83,"&lt;"&amp;$E$2-1.9))+(COUNTIF('Round 1 - Hole by Hole'!F83,"&lt;"&amp;$F$2-1.9))+(COUNTIF('Round 1 - Hole by Hole'!G83,"&lt;"&amp;$G$2-1.9))+(COUNTIF('Round 1 - Hole by Hole'!H83,"&lt;"&amp;$H$2-1.9))+(COUNTIF('Round 1 - Hole by Hole'!I83,"&lt;"&amp;$I$2-1.9))+(COUNTIF('Round 1 - Hole by Hole'!J83,"&lt;"&amp;$J$2-1.9))+(COUNTIF('Round 1 - Hole by Hole'!L83,"&lt;"&amp;$L$2-1.9))+(COUNTIF('Round 1 - Hole by Hole'!M83,"&lt;"&amp;$M$2-1.9))+(COUNTIF('Round 1 - Hole by Hole'!N83,"&lt;"&amp;$N$2-1.9))+(COUNTIF('Round 1 - Hole by Hole'!O83,"&lt;"&amp;$O$2-1.9))+(COUNTIF('Round 1 - Hole by Hole'!P83,"&lt;"&amp;$P$2-1.9))+(COUNTIF('Round 1 - Hole by Hole'!Q83,"&lt;"&amp;$Q$2-1.9))+(COUNTIF('Round 1 - Hole by Hole'!R83,"&lt;"&amp;$R$2-1.9))+(COUNTIF('Round 1 - Hole by Hole'!S83,"&lt;"&amp;$S$2-1.9))+(COUNTIF('Round 1 - Hole by Hole'!T83,"&lt;"&amp;$T$2-1.9))</f>
        <v>0</v>
      </c>
      <c r="D86" s="110">
        <f>SUM(COUNTIF('Round 1 - Hole by Hole'!B83,"="&amp;$B$2-1))+(COUNTIF('Round 1 - Hole by Hole'!C83,"="&amp;$C$2-1))+(COUNTIF('Round 1 - Hole by Hole'!D83,"="&amp;$D$2-1))+(COUNTIF('Round 1 - Hole by Hole'!E83,"="&amp;$E$2-1))+(COUNTIF('Round 1 - Hole by Hole'!F83,"="&amp;$F$2-1))+(COUNTIF('Round 1 - Hole by Hole'!G83,"="&amp;$G$2-1))+(COUNTIF('Round 1 - Hole by Hole'!H83,"="&amp;$H$2-1))+(COUNTIF('Round 1 - Hole by Hole'!I83,"="&amp;$I$2-1))+(COUNTIF('Round 1 - Hole by Hole'!J83,"="&amp;$J$2-1))+(COUNTIF('Round 1 - Hole by Hole'!L83,"="&amp;$L$2-1))+(COUNTIF('Round 1 - Hole by Hole'!M83,"="&amp;$M$2-1))+(COUNTIF('Round 1 - Hole by Hole'!N83,"="&amp;$N$2-1))+(COUNTIF('Round 1 - Hole by Hole'!O83,"="&amp;$O$2-1))+(COUNTIF('Round 1 - Hole by Hole'!P83,"="&amp;$P$2-1))+(COUNTIF('Round 1 - Hole by Hole'!Q83,"="&amp;$Q$2-1))+(COUNTIF('Round 1 - Hole by Hole'!R83,"="&amp;$R$2-1))+(COUNTIF('Round 1 - Hole by Hole'!S83,"="&amp;$S$2-1))+(COUNTIF('Round 1 - Hole by Hole'!T83,"="&amp;$T$2-1))</f>
        <v>0</v>
      </c>
      <c r="E86" s="110">
        <f>SUM(COUNTIF('Round 1 - Hole by Hole'!B83,"="&amp;$B$2))+(COUNTIF('Round 1 - Hole by Hole'!C83,"="&amp;$C$2))+(COUNTIF('Round 1 - Hole by Hole'!D83,"="&amp;$D$2))+(COUNTIF('Round 1 - Hole by Hole'!E83,"="&amp;$E$2))+(COUNTIF('Round 1 - Hole by Hole'!F83,"="&amp;$F$2))+(COUNTIF('Round 1 - Hole by Hole'!G83,"="&amp;$G$2))+(COUNTIF('Round 1 - Hole by Hole'!H83,"="&amp;$H$2))+(COUNTIF('Round 1 - Hole by Hole'!I83,"="&amp;$I$2))+(COUNTIF('Round 1 - Hole by Hole'!J83,"="&amp;$J$2))+(COUNTIF('Round 1 - Hole by Hole'!L83,"="&amp;$L$2))+(COUNTIF('Round 1 - Hole by Hole'!M83,"="&amp;$M$2))+(COUNTIF('Round 1 - Hole by Hole'!N83,"="&amp;$N$2))+(COUNTIF('Round 1 - Hole by Hole'!O83,"="&amp;$O$2))+(COUNTIF('Round 1 - Hole by Hole'!P83,"="&amp;$P$2))+(COUNTIF('Round 1 - Hole by Hole'!Q83,"="&amp;$Q$2))+(COUNTIF('Round 1 - Hole by Hole'!R83,"="&amp;$R$2))+(COUNTIF('Round 1 - Hole by Hole'!S83,"="&amp;$S$2))+(COUNTIF('Round 1 - Hole by Hole'!T83,"="&amp;$T$2))</f>
        <v>5</v>
      </c>
      <c r="F86" s="110">
        <f>SUM(COUNTIF('Round 1 - Hole by Hole'!B83,"="&amp;$B$2+1))+(COUNTIF('Round 1 - Hole by Hole'!C83,"="&amp;$C$2+1))+(COUNTIF('Round 1 - Hole by Hole'!D83,"="&amp;$D$2+1))+(COUNTIF('Round 1 - Hole by Hole'!E83,"="&amp;$E$2+1))+(COUNTIF('Round 1 - Hole by Hole'!F83,"="&amp;$F$2+1))+(COUNTIF('Round 1 - Hole by Hole'!G83,"="&amp;$G$2+1))+(COUNTIF('Round 1 - Hole by Hole'!H83,"="&amp;$H$2+1))+(COUNTIF('Round 1 - Hole by Hole'!I83,"="&amp;$I$2+1))+(COUNTIF('Round 1 - Hole by Hole'!J83,"="&amp;$J$2+1))+(COUNTIF('Round 1 - Hole by Hole'!L83,"="&amp;$L$2+1))+(COUNTIF('Round 1 - Hole by Hole'!M83,"="&amp;$M$2+1))+(COUNTIF('Round 1 - Hole by Hole'!N83,"="&amp;$N$2+1))+(COUNTIF('Round 1 - Hole by Hole'!O83,"="&amp;$O$2+1))+(COUNTIF('Round 1 - Hole by Hole'!P83,"="&amp;$P$2+1))+(COUNTIF('Round 1 - Hole by Hole'!Q83,"="&amp;$Q$2+1))+(COUNTIF('Round 1 - Hole by Hole'!R83,"="&amp;$R$2+1))+(COUNTIF('Round 1 - Hole by Hole'!S83,"="&amp;$S$2+1))+(COUNTIF('Round 1 - Hole by Hole'!T83,"="&amp;$T$2+1))</f>
        <v>11</v>
      </c>
      <c r="G86" s="110">
        <f>SUM(COUNTIF('Round 1 - Hole by Hole'!B83,"="&amp;$B$2+2))+(COUNTIF('Round 1 - Hole by Hole'!C83,"="&amp;$C$2+2))+(COUNTIF('Round 1 - Hole by Hole'!D83,"="&amp;$D$2+2))+(COUNTIF('Round 1 - Hole by Hole'!E83,"="&amp;$E$2+2))+(COUNTIF('Round 1 - Hole by Hole'!F83,"="&amp;$F$2+2))+(COUNTIF('Round 1 - Hole by Hole'!G83,"="&amp;$G$2+2))+(COUNTIF('Round 1 - Hole by Hole'!H83,"="&amp;$H$2+2))+(COUNTIF('Round 1 - Hole by Hole'!I83,"="&amp;$I$2+2))+(COUNTIF('Round 1 - Hole by Hole'!J83,"="&amp;$J$2+2))+(COUNTIF('Round 1 - Hole by Hole'!L83,"="&amp;$L$2+2))+(COUNTIF('Round 1 - Hole by Hole'!M83,"="&amp;$M$2+2))+(COUNTIF('Round 1 - Hole by Hole'!N83,"="&amp;$N$2+2))+(COUNTIF('Round 1 - Hole by Hole'!O83,"="&amp;$O$2+2))+(COUNTIF('Round 1 - Hole by Hole'!P83,"="&amp;$P$2+2))+(COUNTIF('Round 1 - Hole by Hole'!Q83,"="&amp;$Q$2+2))+(COUNTIF('Round 1 - Hole by Hole'!R83,"="&amp;$R$2+2))+(COUNTIF('Round 1 - Hole by Hole'!S83,"="&amp;$S$2+2))+(COUNTIF('Round 1 - Hole by Hole'!T83,"="&amp;$T$2+2))</f>
        <v>1</v>
      </c>
      <c r="H86" s="110">
        <f>SUM(COUNTIF('Round 1 - Hole by Hole'!B83,"&gt;"&amp;$B$2+2.1))+(COUNTIF('Round 1 - Hole by Hole'!C83,"&gt;"&amp;$C$2+2.1))+(COUNTIF('Round 1 - Hole by Hole'!D83,"&gt;"&amp;$D$2+2.1))+(COUNTIF('Round 1 - Hole by Hole'!E83,"&gt;"&amp;$E$2+2.1))+(COUNTIF('Round 1 - Hole by Hole'!F83,"&gt;"&amp;$F$2+2.1))+(COUNTIF('Round 1 - Hole by Hole'!G83,"&gt;"&amp;$G$2+2.1))+(COUNTIF('Round 1 - Hole by Hole'!H83,"&gt;"&amp;$H$2+2.1))+(COUNTIF('Round 1 - Hole by Hole'!I83,"&gt;"&amp;$I$2+2.1))+(COUNTIF('Round 1 - Hole by Hole'!J83,"&gt;"&amp;$J$2+2.1))+(COUNTIF('Round 1 - Hole by Hole'!L83,"&gt;"&amp;$L$2+2.1))+(COUNTIF('Round 1 - Hole by Hole'!M83,"&gt;"&amp;$M$2+2.1))+(COUNTIF('Round 1 - Hole by Hole'!N83,"&gt;"&amp;$N$2+2.1))+(COUNTIF('Round 1 - Hole by Hole'!O83,"&gt;"&amp;$O$2+2.1))+(COUNTIF('Round 1 - Hole by Hole'!P83,"&gt;"&amp;$P$2+2.1))+(COUNTIF('Round 1 - Hole by Hole'!Q83,"&gt;"&amp;$Q$2+2.1))+(COUNTIF('Round 1 - Hole by Hole'!R83,"&gt;"&amp;$R$2+2.1))+(COUNTIF('Round 1 - Hole by Hole'!S83,"&gt;"&amp;$S$2+2.1))+(COUNTIF('Round 1 - Hole by Hole'!T83,"&gt;"&amp;$T$2+2.1))</f>
        <v>1</v>
      </c>
      <c r="J86" s="110">
        <f>SUM(COUNTIF('Round 2 - Hole by Hole'!B83,"&lt;"&amp;$B$2-1.9))+(COUNTIF('Round 2 - Hole by Hole'!C83,"&lt;"&amp;$C$2-1.9))+(COUNTIF('Round 2 - Hole by Hole'!D83,"&lt;"&amp;$D$2-1.9))+(COUNTIF('Round 2 - Hole by Hole'!E83,"&lt;"&amp;$E$2-1.9))+(COUNTIF('Round 2 - Hole by Hole'!F83,"&lt;"&amp;$F$2-1.9))+(COUNTIF('Round 2 - Hole by Hole'!G83,"&lt;"&amp;$G$2-1.9))+(COUNTIF('Round 2 - Hole by Hole'!H83,"&lt;"&amp;$H$2-1.9))+(COUNTIF('Round 2 - Hole by Hole'!I83,"&lt;"&amp;$I$2-1.9))+(COUNTIF('Round 2 - Hole by Hole'!J83,"&lt;"&amp;$J$2-1.9))+(COUNTIF('Round 2 - Hole by Hole'!L83,"&lt;"&amp;$L$2-1.9))+(COUNTIF('Round 2 - Hole by Hole'!M83,"&lt;"&amp;$M$2-1.9))+(COUNTIF('Round 2 - Hole by Hole'!N83,"&lt;"&amp;$N$2-1.9))+(COUNTIF('Round 2 - Hole by Hole'!O83,"&lt;"&amp;$O$2-1.9))+(COUNTIF('Round 2 - Hole by Hole'!P83,"&lt;"&amp;$P$2-1.9))+(COUNTIF('Round 2 - Hole by Hole'!Q83,"&lt;"&amp;$Q$2-1.9))+(COUNTIF('Round 2 - Hole by Hole'!R83,"&lt;"&amp;$R$2-1.9))+(COUNTIF('Round 2 - Hole by Hole'!S83,"&lt;"&amp;$S$2-1.9))+(COUNTIF('Round 2 - Hole by Hole'!T83,"&lt;"&amp;$T$2-1.9))</f>
        <v>0</v>
      </c>
      <c r="K86" s="110">
        <f>SUM(COUNTIF('Round 2 - Hole by Hole'!B83,"="&amp;$B$2-1))+(COUNTIF('Round 2 - Hole by Hole'!C83,"="&amp;$C$2-1))+(COUNTIF('Round 2 - Hole by Hole'!D83,"="&amp;$D$2-1))+(COUNTIF('Round 2 - Hole by Hole'!E83,"="&amp;$E$2-1))+(COUNTIF('Round 2 - Hole by Hole'!F83,"="&amp;$F$2-1))+(COUNTIF('Round 2 - Hole by Hole'!G83,"="&amp;$G$2-1))+(COUNTIF('Round 2 - Hole by Hole'!H83,"="&amp;$H$2-1))+(COUNTIF('Round 2 - Hole by Hole'!I83,"="&amp;$I$2-1))+(COUNTIF('Round 2 - Hole by Hole'!J83,"="&amp;$J$2-1))+(COUNTIF('Round 2 - Hole by Hole'!L83,"="&amp;$L$2-1))+(COUNTIF('Round 2 - Hole by Hole'!M83,"="&amp;$M$2-1))+(COUNTIF('Round 2 - Hole by Hole'!N83,"="&amp;$N$2-1))+(COUNTIF('Round 2 - Hole by Hole'!O83,"="&amp;$O$2-1))+(COUNTIF('Round 2 - Hole by Hole'!P83,"="&amp;$P$2-1))+(COUNTIF('Round 2 - Hole by Hole'!Q83,"="&amp;$Q$2-1))+(COUNTIF('Round 2 - Hole by Hole'!R83,"="&amp;$R$2-1))+(COUNTIF('Round 2 - Hole by Hole'!S83,"="&amp;$S$2-1))+(COUNTIF('Round 2 - Hole by Hole'!T83,"="&amp;$T$2-1))</f>
        <v>1</v>
      </c>
      <c r="L86" s="110">
        <f>SUM(COUNTIF('Round 2 - Hole by Hole'!B83,"="&amp;$B$2))+(COUNTIF('Round 2 - Hole by Hole'!C83,"="&amp;$C$2))+(COUNTIF('Round 2 - Hole by Hole'!D83,"="&amp;$D$2))+(COUNTIF('Round 2 - Hole by Hole'!E83,"="&amp;$E$2))+(COUNTIF('Round 2 - Hole by Hole'!F83,"="&amp;$F$2))+(COUNTIF('Round 2 - Hole by Hole'!G83,"="&amp;$G$2))+(COUNTIF('Round 2 - Hole by Hole'!H83,"="&amp;$H$2))+(COUNTIF('Round 2 - Hole by Hole'!I83,"="&amp;$I$2))+(COUNTIF('Round 2 - Hole by Hole'!J83,"="&amp;$J$2))+(COUNTIF('Round 2 - Hole by Hole'!L83,"="&amp;$L$2))+(COUNTIF('Round 2 - Hole by Hole'!M83,"="&amp;$M$2))+(COUNTIF('Round 2 - Hole by Hole'!N83,"="&amp;$N$2))+(COUNTIF('Round 2 - Hole by Hole'!O83,"="&amp;$O$2))+(COUNTIF('Round 2 - Hole by Hole'!P83,"="&amp;$P$2))+(COUNTIF('Round 2 - Hole by Hole'!Q83,"="&amp;$Q$2))+(COUNTIF('Round 2 - Hole by Hole'!R83,"="&amp;$R$2))+(COUNTIF('Round 2 - Hole by Hole'!S83,"="&amp;$S$2))+(COUNTIF('Round 2 - Hole by Hole'!T83,"="&amp;$T$2))</f>
        <v>7</v>
      </c>
      <c r="M86" s="110">
        <f>SUM(COUNTIF('Round 2 - Hole by Hole'!B83,"="&amp;$B$2+1))+(COUNTIF('Round 2 - Hole by Hole'!C83,"="&amp;$C$2+1))+(COUNTIF('Round 2 - Hole by Hole'!D83,"="&amp;$D$2+1))+(COUNTIF('Round 2 - Hole by Hole'!E83,"="&amp;$E$2+1))+(COUNTIF('Round 2 - Hole by Hole'!F83,"="&amp;$F$2+1))+(COUNTIF('Round 2 - Hole by Hole'!G83,"="&amp;$G$2+1))+(COUNTIF('Round 2 - Hole by Hole'!H83,"="&amp;$H$2+1))+(COUNTIF('Round 2 - Hole by Hole'!I83,"="&amp;$I$2+1))+(COUNTIF('Round 2 - Hole by Hole'!J83,"="&amp;$J$2+1))+(COUNTIF('Round 2 - Hole by Hole'!L83,"="&amp;$L$2+1))+(COUNTIF('Round 2 - Hole by Hole'!M83,"="&amp;$M$2+1))+(COUNTIF('Round 2 - Hole by Hole'!N83,"="&amp;$N$2+1))+(COUNTIF('Round 2 - Hole by Hole'!O83,"="&amp;$O$2+1))+(COUNTIF('Round 2 - Hole by Hole'!P83,"="&amp;$P$2+1))+(COUNTIF('Round 2 - Hole by Hole'!Q83,"="&amp;$Q$2+1))+(COUNTIF('Round 2 - Hole by Hole'!R83,"="&amp;$R$2+1))+(COUNTIF('Round 2 - Hole by Hole'!S83,"="&amp;$S$2+1))+(COUNTIF('Round 2 - Hole by Hole'!T83,"="&amp;$T$2+1))</f>
        <v>8</v>
      </c>
      <c r="N86" s="110">
        <f>SUM(COUNTIF('Round 2 - Hole by Hole'!B83,"="&amp;$B$2+2))+(COUNTIF('Round 2 - Hole by Hole'!C83,"="&amp;$C$2+2))+(COUNTIF('Round 2 - Hole by Hole'!D83,"="&amp;$D$2+2))+(COUNTIF('Round 2 - Hole by Hole'!E83,"="&amp;$E$2+2))+(COUNTIF('Round 2 - Hole by Hole'!F83,"="&amp;$F$2+2))+(COUNTIF('Round 2 - Hole by Hole'!G83,"="&amp;$G$2+2))+(COUNTIF('Round 2 - Hole by Hole'!H83,"="&amp;$H$2+2))+(COUNTIF('Round 2 - Hole by Hole'!I83,"="&amp;$I$2+2))+(COUNTIF('Round 2 - Hole by Hole'!J83,"="&amp;$J$2+2))+(COUNTIF('Round 2 - Hole by Hole'!L83,"="&amp;$L$2+2))+(COUNTIF('Round 2 - Hole by Hole'!M83,"="&amp;$M$2+2))+(COUNTIF('Round 2 - Hole by Hole'!N83,"="&amp;$N$2+2))+(COUNTIF('Round 2 - Hole by Hole'!O83,"="&amp;$O$2+2))+(COUNTIF('Round 2 - Hole by Hole'!P83,"="&amp;$P$2+2))+(COUNTIF('Round 2 - Hole by Hole'!Q83,"="&amp;$Q$2+2))+(COUNTIF('Round 2 - Hole by Hole'!R83,"="&amp;$R$2+2))+(COUNTIF('Round 2 - Hole by Hole'!S83,"="&amp;$S$2+2))+(COUNTIF('Round 2 - Hole by Hole'!T83,"="&amp;$T$2+2))</f>
        <v>2</v>
      </c>
      <c r="O86" s="110">
        <f>SUM(COUNTIF('Round 2 - Hole by Hole'!B83,"&gt;"&amp;$B$2+2.1))+(COUNTIF('Round 2 - Hole by Hole'!C83,"&gt;"&amp;$C$2+2.1))+(COUNTIF('Round 2 - Hole by Hole'!D83,"&gt;"&amp;$D$2+2.1))+(COUNTIF('Round 2 - Hole by Hole'!E83,"&gt;"&amp;$E$2+2.1))+(COUNTIF('Round 2 - Hole by Hole'!F83,"&gt;"&amp;$F$2+2.1))+(COUNTIF('Round 2 - Hole by Hole'!G83,"&gt;"&amp;$G$2+2.1))+(COUNTIF('Round 2 - Hole by Hole'!H83,"&gt;"&amp;$H$2+2.1))+(COUNTIF('Round 2 - Hole by Hole'!I83,"&gt;"&amp;$I$2+2.1))+(COUNTIF('Round 2 - Hole by Hole'!J83,"&gt;"&amp;$J$2+2.1))+(COUNTIF('Round 2 - Hole by Hole'!L83,"&gt;"&amp;$L$2+2.1))+(COUNTIF('Round 2 - Hole by Hole'!M83,"&gt;"&amp;$M$2+2.1))+(COUNTIF('Round 2 - Hole by Hole'!N83,"&gt;"&amp;$N$2+2.1))+(COUNTIF('Round 2 - Hole by Hole'!O83,"&gt;"&amp;$O$2+2.1))+(COUNTIF('Round 2 - Hole by Hole'!P83,"&gt;"&amp;$P$2+2.1))+(COUNTIF('Round 2 - Hole by Hole'!Q83,"&gt;"&amp;$Q$2+2.1))+(COUNTIF('Round 2 - Hole by Hole'!R83,"&gt;"&amp;$R$2+2.1))+(COUNTIF('Round 2 - Hole by Hole'!S83,"&gt;"&amp;$S$2+2.1))+(COUNTIF('Round 2 - Hole by Hole'!T83,"&gt;"&amp;$T$2+2.1))</f>
        <v>0</v>
      </c>
      <c r="Q86" s="110">
        <f>SUM(COUNTIF('Round 3 - Hole by Hole'!B83,"&lt;"&amp;$B$3-1.9))+(COUNTIF('Round 3 - Hole by Hole'!C83,"&lt;"&amp;$C$3-1.9))+(COUNTIF('Round 3 - Hole by Hole'!D83,"&lt;"&amp;$D$3-1.9))+(COUNTIF('Round 3 - Hole by Hole'!E83,"&lt;"&amp;$E$3-1.9))+(COUNTIF('Round 3 - Hole by Hole'!F83,"&lt;"&amp;$F$3-1.9))+(COUNTIF('Round 3 - Hole by Hole'!G83,"&lt;"&amp;$G$3-1.9))+(COUNTIF('Round 3 - Hole by Hole'!H83,"&lt;"&amp;$H$3-1.9))+(COUNTIF('Round 3 - Hole by Hole'!I83,"&lt;"&amp;$I$3-1.9))+(COUNTIF('Round 3 - Hole by Hole'!J83,"&lt;"&amp;$J$3-1.9))+(COUNTIF('Round 3 - Hole by Hole'!L83,"&lt;"&amp;$L$3-1.9))+(COUNTIF('Round 3 - Hole by Hole'!M83,"&lt;"&amp;$M$3-1.9))+(COUNTIF('Round 3 - Hole by Hole'!N83,"&lt;"&amp;$N$3-1.9))+(COUNTIF('Round 3 - Hole by Hole'!O83,"&lt;"&amp;$O$3-1.9))+(COUNTIF('Round 3 - Hole by Hole'!P83,"&lt;"&amp;$P$3-1.9))+(COUNTIF('Round 3 - Hole by Hole'!Q83,"&lt;"&amp;$Q$3-1.9))+(COUNTIF('Round 3 - Hole by Hole'!R83,"&lt;"&amp;$R$3-1.9))+(COUNTIF('Round 3 - Hole by Hole'!S83,"&lt;"&amp;$S$3-1.9))+(COUNTIF('Round 3 - Hole by Hole'!T83,"&lt;"&amp;$T$3-1.9))</f>
        <v>0</v>
      </c>
      <c r="R86" s="110">
        <f>SUM(COUNTIF('Round 3 - Hole by Hole'!B83,"="&amp;$B$3-1))+(COUNTIF('Round 3 - Hole by Hole'!C83,"="&amp;$C$3-1))+(COUNTIF('Round 3 - Hole by Hole'!D83,"="&amp;$D$3-1))+(COUNTIF('Round 3 - Hole by Hole'!E83,"="&amp;$E$3-1))+(COUNTIF('Round 3 - Hole by Hole'!F83,"="&amp;$F$3-1))+(COUNTIF('Round 3 - Hole by Hole'!G83,"="&amp;$G$3-1))+(COUNTIF('Round 3 - Hole by Hole'!H83,"="&amp;$H$3-1))+(COUNTIF('Round 3 - Hole by Hole'!I83,"="&amp;$I$3-1))+(COUNTIF('Round 3 - Hole by Hole'!J83,"="&amp;$J$3-1))+(COUNTIF('Round 3 - Hole by Hole'!L83,"="&amp;$L$3-1))+(COUNTIF('Round 3 - Hole by Hole'!M83,"="&amp;$M$3-1))+(COUNTIF('Round 3 - Hole by Hole'!N83,"="&amp;$N$3-1))+(COUNTIF('Round 3 - Hole by Hole'!O83,"="&amp;$O$3-1))+(COUNTIF('Round 3 - Hole by Hole'!P83,"="&amp;$P$3-1))+(COUNTIF('Round 3 - Hole by Hole'!Q83,"="&amp;$Q$3-1))+(COUNTIF('Round 3 - Hole by Hole'!R83,"="&amp;$R$3-1))+(COUNTIF('Round 3 - Hole by Hole'!S83,"="&amp;$S$3-1))+(COUNTIF('Round 3 - Hole by Hole'!T83,"="&amp;$T$3-1))</f>
        <v>0</v>
      </c>
      <c r="S86" s="110">
        <f>SUM(COUNTIF('Round 3 - Hole by Hole'!B83,"="&amp;$B$3))+(COUNTIF('Round 3 - Hole by Hole'!C83,"="&amp;$C$3))+(COUNTIF('Round 3 - Hole by Hole'!D83,"="&amp;$D$3))+(COUNTIF('Round 3 - Hole by Hole'!E83,"="&amp;$E$3))+(COUNTIF('Round 3 - Hole by Hole'!F83,"="&amp;$F$3))+(COUNTIF('Round 3 - Hole by Hole'!G83,"="&amp;$G$3))+(COUNTIF('Round 3 - Hole by Hole'!H83,"="&amp;$H$3))+(COUNTIF('Round 3 - Hole by Hole'!I83,"="&amp;$I$3))+(COUNTIF('Round 3 - Hole by Hole'!J83,"="&amp;$J$3))+(COUNTIF('Round 3 - Hole by Hole'!L83,"="&amp;$L$3))+(COUNTIF('Round 3 - Hole by Hole'!M83,"="&amp;$M$3))+(COUNTIF('Round 3 - Hole by Hole'!N83,"="&amp;$N$3))+(COUNTIF('Round 3 - Hole by Hole'!O83,"="&amp;$O$3))+(COUNTIF('Round 3 - Hole by Hole'!P83,"="&amp;$P$3))+(COUNTIF('Round 3 - Hole by Hole'!Q83,"="&amp;$Q$3))+(COUNTIF('Round 3 - Hole by Hole'!R83,"="&amp;$R$3))+(COUNTIF('Round 3 - Hole by Hole'!S83,"="&amp;$S$3))+(COUNTIF('Round 3 - Hole by Hole'!T83,"="&amp;$T$3))</f>
        <v>12</v>
      </c>
      <c r="T86" s="110">
        <f>SUM(COUNTIF('Round 3 - Hole by Hole'!B83,"="&amp;$B$3+1))+(COUNTIF('Round 3 - Hole by Hole'!C83,"="&amp;$C$3+1))+(COUNTIF('Round 3 - Hole by Hole'!D83,"="&amp;$D$3+1))+(COUNTIF('Round 3 - Hole by Hole'!E83,"="&amp;$E$3+1))+(COUNTIF('Round 3 - Hole by Hole'!F83,"="&amp;$F$3+1))+(COUNTIF('Round 3 - Hole by Hole'!G83,"="&amp;$G$3+1))+(COUNTIF('Round 3 - Hole by Hole'!H83,"="&amp;$H$3+1))+(COUNTIF('Round 3 - Hole by Hole'!I83,"="&amp;$I$3+1))+(COUNTIF('Round 3 - Hole by Hole'!J83,"="&amp;$J$3+1))+(COUNTIF('Round 3 - Hole by Hole'!L83,"="&amp;$L$3+1))+(COUNTIF('Round 3 - Hole by Hole'!M83,"="&amp;$M$3+1))+(COUNTIF('Round 3 - Hole by Hole'!N83,"="&amp;$N$3+1))+(COUNTIF('Round 3 - Hole by Hole'!O83,"="&amp;$O$3+1))+(COUNTIF('Round 3 - Hole by Hole'!P83,"="&amp;$P$3+1))+(COUNTIF('Round 3 - Hole by Hole'!Q83,"="&amp;$Q$3+1))+(COUNTIF('Round 3 - Hole by Hole'!R83,"="&amp;$R$3+1))+(COUNTIF('Round 3 - Hole by Hole'!S83,"="&amp;$S$3+1))+(COUNTIF('Round 3 - Hole by Hole'!T83,"="&amp;$T$3+1))</f>
        <v>5</v>
      </c>
      <c r="U86" s="110">
        <f>SUM(COUNTIF('Round 3 - Hole by Hole'!B83,"="&amp;$B$3+2))+(COUNTIF('Round 3 - Hole by Hole'!C83,"="&amp;$C$3+2))+(COUNTIF('Round 3 - Hole by Hole'!D83,"="&amp;$D$3+2))+(COUNTIF('Round 3 - Hole by Hole'!E83,"="&amp;$E$3+2))+(COUNTIF('Round 3 - Hole by Hole'!F83,"="&amp;$F$3+2))+(COUNTIF('Round 3 - Hole by Hole'!G83,"="&amp;$G$3+2))+(COUNTIF('Round 3 - Hole by Hole'!H83,"="&amp;$H$3+2))+(COUNTIF('Round 3 - Hole by Hole'!I83,"="&amp;$I$3+2))+(COUNTIF('Round 3 - Hole by Hole'!J83,"="&amp;$J$3+2))+(COUNTIF('Round 3 - Hole by Hole'!L83,"="&amp;$L$3+2))+(COUNTIF('Round 3 - Hole by Hole'!M83,"="&amp;$M$3+2))+(COUNTIF('Round 3 - Hole by Hole'!N83,"="&amp;$N$3+2))+(COUNTIF('Round 3 - Hole by Hole'!O83,"="&amp;$O$3+2))+(COUNTIF('Round 3 - Hole by Hole'!P83,"="&amp;$P$3+2))+(COUNTIF('Round 3 - Hole by Hole'!Q83,"="&amp;$Q$3+2))+(COUNTIF('Round 3 - Hole by Hole'!R83,"="&amp;$R$3+2))+(COUNTIF('Round 3 - Hole by Hole'!S83,"="&amp;$S$3+2))+(COUNTIF('Round 3 - Hole by Hole'!T83,"="&amp;$T$3+2))</f>
        <v>1</v>
      </c>
      <c r="V86" s="110">
        <f>SUM(COUNTIF('Round 3 - Hole by Hole'!B83,"&gt;"&amp;$B$3+2.1))+(COUNTIF('Round 3 - Hole by Hole'!C83,"&gt;"&amp;$C$3+2.1))+(COUNTIF('Round 3 - Hole by Hole'!D83,"&gt;"&amp;$D$3+2.1))+(COUNTIF('Round 3 - Hole by Hole'!E83,"&gt;"&amp;$E$3+2.1))+(COUNTIF('Round 3 - Hole by Hole'!F83,"&gt;"&amp;$F$3+2.1))+(COUNTIF('Round 3 - Hole by Hole'!G83,"&gt;"&amp;$G$3+2.1))+(COUNTIF('Round 3 - Hole by Hole'!H83,"&gt;"&amp;$H$3+2.1))+(COUNTIF('Round 3 - Hole by Hole'!I83,"&gt;"&amp;$I$3+2.1))+(COUNTIF('Round 3 - Hole by Hole'!J83,"&gt;"&amp;$J$3+2.1))+(COUNTIF('Round 3 - Hole by Hole'!L83,"&gt;"&amp;$L$3+2.1))+(COUNTIF('Round 3 - Hole by Hole'!M83,"&gt;"&amp;$M$3+2.1))+(COUNTIF('Round 3 - Hole by Hole'!N83,"&gt;"&amp;$N$3+2.1))+(COUNTIF('Round 3 - Hole by Hole'!O83,"&gt;"&amp;$O$3+2.1))+(COUNTIF('Round 3 - Hole by Hole'!P83,"&gt;"&amp;$P$3+2.1))+(COUNTIF('Round 3 - Hole by Hole'!Q83,"&gt;"&amp;$Q$3+2.1))+(COUNTIF('Round 3 - Hole by Hole'!R83,"&gt;"&amp;$R$3+2.1))+(COUNTIF('Round 3 - Hole by Hole'!S83,"&gt;"&amp;$S$3+2.1))+(COUNTIF('Round 3 - Hole by Hole'!T83,"&gt;"&amp;$T$3+2.1))</f>
        <v>0</v>
      </c>
      <c r="X86" s="110">
        <f t="shared" ref="X86:X89" si="123">SUM(C86,J86,Q86)</f>
        <v>0</v>
      </c>
      <c r="Y86" s="110">
        <f t="shared" si="119"/>
        <v>1</v>
      </c>
      <c r="Z86" s="110">
        <f t="shared" si="120"/>
        <v>24</v>
      </c>
      <c r="AA86" s="110">
        <f t="shared" si="121"/>
        <v>24</v>
      </c>
      <c r="AB86" s="110">
        <f t="shared" si="122"/>
        <v>4</v>
      </c>
      <c r="AC86" s="110">
        <f t="shared" ref="AC86:AC89" si="124">SUM(H86,O86,V86)</f>
        <v>1</v>
      </c>
    </row>
    <row r="87" spans="1:29">
      <c r="A87" s="60" t="str">
        <f>'Players by Team'!M28</f>
        <v>ANASTASIA WHITE</v>
      </c>
      <c r="B87" s="90"/>
      <c r="C87" s="86">
        <f>SUM(COUNTIF('Round 1 - Hole by Hole'!B84,"&lt;"&amp;$B$2-1.9))+(COUNTIF('Round 1 - Hole by Hole'!C84,"&lt;"&amp;$C$2-1.9))+(COUNTIF('Round 1 - Hole by Hole'!D84,"&lt;"&amp;$D$2-1.9))+(COUNTIF('Round 1 - Hole by Hole'!E84,"&lt;"&amp;$E$2-1.9))+(COUNTIF('Round 1 - Hole by Hole'!F84,"&lt;"&amp;$F$2-1.9))+(COUNTIF('Round 1 - Hole by Hole'!G84,"&lt;"&amp;$G$2-1.9))+(COUNTIF('Round 1 - Hole by Hole'!H84,"&lt;"&amp;$H$2-1.9))+(COUNTIF('Round 1 - Hole by Hole'!I84,"&lt;"&amp;$I$2-1.9))+(COUNTIF('Round 1 - Hole by Hole'!J84,"&lt;"&amp;$J$2-1.9))+(COUNTIF('Round 1 - Hole by Hole'!L84,"&lt;"&amp;$L$2-1.9))+(COUNTIF('Round 1 - Hole by Hole'!M84,"&lt;"&amp;$M$2-1.9))+(COUNTIF('Round 1 - Hole by Hole'!N84,"&lt;"&amp;$N$2-1.9))+(COUNTIF('Round 1 - Hole by Hole'!O84,"&lt;"&amp;$O$2-1.9))+(COUNTIF('Round 1 - Hole by Hole'!P84,"&lt;"&amp;$P$2-1.9))+(COUNTIF('Round 1 - Hole by Hole'!Q84,"&lt;"&amp;$Q$2-1.9))+(COUNTIF('Round 1 - Hole by Hole'!R84,"&lt;"&amp;$R$2-1.9))+(COUNTIF('Round 1 - Hole by Hole'!S84,"&lt;"&amp;$S$2-1.9))+(COUNTIF('Round 1 - Hole by Hole'!T84,"&lt;"&amp;$T$2-1.9))</f>
        <v>0</v>
      </c>
      <c r="D87" s="87">
        <f>SUM(COUNTIF('Round 1 - Hole by Hole'!B84,"="&amp;$B$2-1))+(COUNTIF('Round 1 - Hole by Hole'!C84,"="&amp;$C$2-1))+(COUNTIF('Round 1 - Hole by Hole'!D84,"="&amp;$D$2-1))+(COUNTIF('Round 1 - Hole by Hole'!E84,"="&amp;$E$2-1))+(COUNTIF('Round 1 - Hole by Hole'!F84,"="&amp;$F$2-1))+(COUNTIF('Round 1 - Hole by Hole'!G84,"="&amp;$G$2-1))+(COUNTIF('Round 1 - Hole by Hole'!H84,"="&amp;$H$2-1))+(COUNTIF('Round 1 - Hole by Hole'!I84,"="&amp;$I$2-1))+(COUNTIF('Round 1 - Hole by Hole'!J84,"="&amp;$J$2-1))+(COUNTIF('Round 1 - Hole by Hole'!L84,"="&amp;$L$2-1))+(COUNTIF('Round 1 - Hole by Hole'!M84,"="&amp;$M$2-1))+(COUNTIF('Round 1 - Hole by Hole'!N84,"="&amp;$N$2-1))+(COUNTIF('Round 1 - Hole by Hole'!O84,"="&amp;$O$2-1))+(COUNTIF('Round 1 - Hole by Hole'!P84,"="&amp;$P$2-1))+(COUNTIF('Round 1 - Hole by Hole'!Q84,"="&amp;$Q$2-1))+(COUNTIF('Round 1 - Hole by Hole'!R84,"="&amp;$R$2-1))+(COUNTIF('Round 1 - Hole by Hole'!S84,"="&amp;$S$2-1))+(COUNTIF('Round 1 - Hole by Hole'!T84,"="&amp;$T$2-1))</f>
        <v>0</v>
      </c>
      <c r="E87" s="87">
        <f>SUM(COUNTIF('Round 1 - Hole by Hole'!B84,"="&amp;$B$2))+(COUNTIF('Round 1 - Hole by Hole'!C84,"="&amp;$C$2))+(COUNTIF('Round 1 - Hole by Hole'!D84,"="&amp;$D$2))+(COUNTIF('Round 1 - Hole by Hole'!E84,"="&amp;$E$2))+(COUNTIF('Round 1 - Hole by Hole'!F84,"="&amp;$F$2))+(COUNTIF('Round 1 - Hole by Hole'!G84,"="&amp;$G$2))+(COUNTIF('Round 1 - Hole by Hole'!H84,"="&amp;$H$2))+(COUNTIF('Round 1 - Hole by Hole'!I84,"="&amp;$I$2))+(COUNTIF('Round 1 - Hole by Hole'!J84,"="&amp;$J$2))+(COUNTIF('Round 1 - Hole by Hole'!L84,"="&amp;$L$2))+(COUNTIF('Round 1 - Hole by Hole'!M84,"="&amp;$M$2))+(COUNTIF('Round 1 - Hole by Hole'!N84,"="&amp;$N$2))+(COUNTIF('Round 1 - Hole by Hole'!O84,"="&amp;$O$2))+(COUNTIF('Round 1 - Hole by Hole'!P84,"="&amp;$P$2))+(COUNTIF('Round 1 - Hole by Hole'!Q84,"="&amp;$Q$2))+(COUNTIF('Round 1 - Hole by Hole'!R84,"="&amp;$R$2))+(COUNTIF('Round 1 - Hole by Hole'!S84,"="&amp;$S$2))+(COUNTIF('Round 1 - Hole by Hole'!T84,"="&amp;$T$2))</f>
        <v>3</v>
      </c>
      <c r="F87" s="87">
        <f>SUM(COUNTIF('Round 1 - Hole by Hole'!B84,"="&amp;$B$2+1))+(COUNTIF('Round 1 - Hole by Hole'!C84,"="&amp;$C$2+1))+(COUNTIF('Round 1 - Hole by Hole'!D84,"="&amp;$D$2+1))+(COUNTIF('Round 1 - Hole by Hole'!E84,"="&amp;$E$2+1))+(COUNTIF('Round 1 - Hole by Hole'!F84,"="&amp;$F$2+1))+(COUNTIF('Round 1 - Hole by Hole'!G84,"="&amp;$G$2+1))+(COUNTIF('Round 1 - Hole by Hole'!H84,"="&amp;$H$2+1))+(COUNTIF('Round 1 - Hole by Hole'!I84,"="&amp;$I$2+1))+(COUNTIF('Round 1 - Hole by Hole'!J84,"="&amp;$J$2+1))+(COUNTIF('Round 1 - Hole by Hole'!L84,"="&amp;$L$2+1))+(COUNTIF('Round 1 - Hole by Hole'!M84,"="&amp;$M$2+1))+(COUNTIF('Round 1 - Hole by Hole'!N84,"="&amp;$N$2+1))+(COUNTIF('Round 1 - Hole by Hole'!O84,"="&amp;$O$2+1))+(COUNTIF('Round 1 - Hole by Hole'!P84,"="&amp;$P$2+1))+(COUNTIF('Round 1 - Hole by Hole'!Q84,"="&amp;$Q$2+1))+(COUNTIF('Round 1 - Hole by Hole'!R84,"="&amp;$R$2+1))+(COUNTIF('Round 1 - Hole by Hole'!S84,"="&amp;$S$2+1))+(COUNTIF('Round 1 - Hole by Hole'!T84,"="&amp;$T$2+1))</f>
        <v>5</v>
      </c>
      <c r="G87" s="87">
        <f>SUM(COUNTIF('Round 1 - Hole by Hole'!B84,"="&amp;$B$2+2))+(COUNTIF('Round 1 - Hole by Hole'!C84,"="&amp;$C$2+2))+(COUNTIF('Round 1 - Hole by Hole'!D84,"="&amp;$D$2+2))+(COUNTIF('Round 1 - Hole by Hole'!E84,"="&amp;$E$2+2))+(COUNTIF('Round 1 - Hole by Hole'!F84,"="&amp;$F$2+2))+(COUNTIF('Round 1 - Hole by Hole'!G84,"="&amp;$G$2+2))+(COUNTIF('Round 1 - Hole by Hole'!H84,"="&amp;$H$2+2))+(COUNTIF('Round 1 - Hole by Hole'!I84,"="&amp;$I$2+2))+(COUNTIF('Round 1 - Hole by Hole'!J84,"="&amp;$J$2+2))+(COUNTIF('Round 1 - Hole by Hole'!L84,"="&amp;$L$2+2))+(COUNTIF('Round 1 - Hole by Hole'!M84,"="&amp;$M$2+2))+(COUNTIF('Round 1 - Hole by Hole'!N84,"="&amp;$N$2+2))+(COUNTIF('Round 1 - Hole by Hole'!O84,"="&amp;$O$2+2))+(COUNTIF('Round 1 - Hole by Hole'!P84,"="&amp;$P$2+2))+(COUNTIF('Round 1 - Hole by Hole'!Q84,"="&amp;$Q$2+2))+(COUNTIF('Round 1 - Hole by Hole'!R84,"="&amp;$R$2+2))+(COUNTIF('Round 1 - Hole by Hole'!S84,"="&amp;$S$2+2))+(COUNTIF('Round 1 - Hole by Hole'!T84,"="&amp;$T$2+2))</f>
        <v>5</v>
      </c>
      <c r="H87" s="87">
        <f>SUM(COUNTIF('Round 1 - Hole by Hole'!B84,"&gt;"&amp;$B$2+2.1))+(COUNTIF('Round 1 - Hole by Hole'!C84,"&gt;"&amp;$C$2+2.1))+(COUNTIF('Round 1 - Hole by Hole'!D84,"&gt;"&amp;$D$2+2.1))+(COUNTIF('Round 1 - Hole by Hole'!E84,"&gt;"&amp;$E$2+2.1))+(COUNTIF('Round 1 - Hole by Hole'!F84,"&gt;"&amp;$F$2+2.1))+(COUNTIF('Round 1 - Hole by Hole'!G84,"&gt;"&amp;$G$2+2.1))+(COUNTIF('Round 1 - Hole by Hole'!H84,"&gt;"&amp;$H$2+2.1))+(COUNTIF('Round 1 - Hole by Hole'!I84,"&gt;"&amp;$I$2+2.1))+(COUNTIF('Round 1 - Hole by Hole'!J84,"&gt;"&amp;$J$2+2.1))+(COUNTIF('Round 1 - Hole by Hole'!L84,"&gt;"&amp;$L$2+2.1))+(COUNTIF('Round 1 - Hole by Hole'!M84,"&gt;"&amp;$M$2+2.1))+(COUNTIF('Round 1 - Hole by Hole'!N84,"&gt;"&amp;$N$2+2.1))+(COUNTIF('Round 1 - Hole by Hole'!O84,"&gt;"&amp;$O$2+2.1))+(COUNTIF('Round 1 - Hole by Hole'!P84,"&gt;"&amp;$P$2+2.1))+(COUNTIF('Round 1 - Hole by Hole'!Q84,"&gt;"&amp;$Q$2+2.1))+(COUNTIF('Round 1 - Hole by Hole'!R84,"&gt;"&amp;$R$2+2.1))+(COUNTIF('Round 1 - Hole by Hole'!S84,"&gt;"&amp;$S$2+2.1))+(COUNTIF('Round 1 - Hole by Hole'!T84,"&gt;"&amp;$T$2+2.1))</f>
        <v>5</v>
      </c>
      <c r="J87" s="86">
        <f>SUM(COUNTIF('Round 2 - Hole by Hole'!B84,"&lt;"&amp;$B$2-1.9))+(COUNTIF('Round 2 - Hole by Hole'!C84,"&lt;"&amp;$C$2-1.9))+(COUNTIF('Round 2 - Hole by Hole'!D84,"&lt;"&amp;$D$2-1.9))+(COUNTIF('Round 2 - Hole by Hole'!E84,"&lt;"&amp;$E$2-1.9))+(COUNTIF('Round 2 - Hole by Hole'!F84,"&lt;"&amp;$F$2-1.9))+(COUNTIF('Round 2 - Hole by Hole'!G84,"&lt;"&amp;$G$2-1.9))+(COUNTIF('Round 2 - Hole by Hole'!H84,"&lt;"&amp;$H$2-1.9))+(COUNTIF('Round 2 - Hole by Hole'!I84,"&lt;"&amp;$I$2-1.9))+(COUNTIF('Round 2 - Hole by Hole'!J84,"&lt;"&amp;$J$2-1.9))+(COUNTIF('Round 2 - Hole by Hole'!L84,"&lt;"&amp;$L$2-1.9))+(COUNTIF('Round 2 - Hole by Hole'!M84,"&lt;"&amp;$M$2-1.9))+(COUNTIF('Round 2 - Hole by Hole'!N84,"&lt;"&amp;$N$2-1.9))+(COUNTIF('Round 2 - Hole by Hole'!O84,"&lt;"&amp;$O$2-1.9))+(COUNTIF('Round 2 - Hole by Hole'!P84,"&lt;"&amp;$P$2-1.9))+(COUNTIF('Round 2 - Hole by Hole'!Q84,"&lt;"&amp;$Q$2-1.9))+(COUNTIF('Round 2 - Hole by Hole'!R84,"&lt;"&amp;$R$2-1.9))+(COUNTIF('Round 2 - Hole by Hole'!S84,"&lt;"&amp;$S$2-1.9))+(COUNTIF('Round 2 - Hole by Hole'!T84,"&lt;"&amp;$T$2-1.9))</f>
        <v>0</v>
      </c>
      <c r="K87" s="87">
        <f>SUM(COUNTIF('Round 2 - Hole by Hole'!B84,"="&amp;$B$2-1))+(COUNTIF('Round 2 - Hole by Hole'!C84,"="&amp;$C$2-1))+(COUNTIF('Round 2 - Hole by Hole'!D84,"="&amp;$D$2-1))+(COUNTIF('Round 2 - Hole by Hole'!E84,"="&amp;$E$2-1))+(COUNTIF('Round 2 - Hole by Hole'!F84,"="&amp;$F$2-1))+(COUNTIF('Round 2 - Hole by Hole'!G84,"="&amp;$G$2-1))+(COUNTIF('Round 2 - Hole by Hole'!H84,"="&amp;$H$2-1))+(COUNTIF('Round 2 - Hole by Hole'!I84,"="&amp;$I$2-1))+(COUNTIF('Round 2 - Hole by Hole'!J84,"="&amp;$J$2-1))+(COUNTIF('Round 2 - Hole by Hole'!L84,"="&amp;$L$2-1))+(COUNTIF('Round 2 - Hole by Hole'!M84,"="&amp;$M$2-1))+(COUNTIF('Round 2 - Hole by Hole'!N84,"="&amp;$N$2-1))+(COUNTIF('Round 2 - Hole by Hole'!O84,"="&amp;$O$2-1))+(COUNTIF('Round 2 - Hole by Hole'!P84,"="&amp;$P$2-1))+(COUNTIF('Round 2 - Hole by Hole'!Q84,"="&amp;$Q$2-1))+(COUNTIF('Round 2 - Hole by Hole'!R84,"="&amp;$R$2-1))+(COUNTIF('Round 2 - Hole by Hole'!S84,"="&amp;$S$2-1))+(COUNTIF('Round 2 - Hole by Hole'!T84,"="&amp;$T$2-1))</f>
        <v>0</v>
      </c>
      <c r="L87" s="87">
        <f>SUM(COUNTIF('Round 2 - Hole by Hole'!B84,"="&amp;$B$2))+(COUNTIF('Round 2 - Hole by Hole'!C84,"="&amp;$C$2))+(COUNTIF('Round 2 - Hole by Hole'!D84,"="&amp;$D$2))+(COUNTIF('Round 2 - Hole by Hole'!E84,"="&amp;$E$2))+(COUNTIF('Round 2 - Hole by Hole'!F84,"="&amp;$F$2))+(COUNTIF('Round 2 - Hole by Hole'!G84,"="&amp;$G$2))+(COUNTIF('Round 2 - Hole by Hole'!H84,"="&amp;$H$2))+(COUNTIF('Round 2 - Hole by Hole'!I84,"="&amp;$I$2))+(COUNTIF('Round 2 - Hole by Hole'!J84,"="&amp;$J$2))+(COUNTIF('Round 2 - Hole by Hole'!L84,"="&amp;$L$2))+(COUNTIF('Round 2 - Hole by Hole'!M84,"="&amp;$M$2))+(COUNTIF('Round 2 - Hole by Hole'!N84,"="&amp;$N$2))+(COUNTIF('Round 2 - Hole by Hole'!O84,"="&amp;$O$2))+(COUNTIF('Round 2 - Hole by Hole'!P84,"="&amp;$P$2))+(COUNTIF('Round 2 - Hole by Hole'!Q84,"="&amp;$Q$2))+(COUNTIF('Round 2 - Hole by Hole'!R84,"="&amp;$R$2))+(COUNTIF('Round 2 - Hole by Hole'!S84,"="&amp;$S$2))+(COUNTIF('Round 2 - Hole by Hole'!T84,"="&amp;$T$2))</f>
        <v>3</v>
      </c>
      <c r="M87" s="87">
        <f>SUM(COUNTIF('Round 2 - Hole by Hole'!B84,"="&amp;$B$2+1))+(COUNTIF('Round 2 - Hole by Hole'!C84,"="&amp;$C$2+1))+(COUNTIF('Round 2 - Hole by Hole'!D84,"="&amp;$D$2+1))+(COUNTIF('Round 2 - Hole by Hole'!E84,"="&amp;$E$2+1))+(COUNTIF('Round 2 - Hole by Hole'!F84,"="&amp;$F$2+1))+(COUNTIF('Round 2 - Hole by Hole'!G84,"="&amp;$G$2+1))+(COUNTIF('Round 2 - Hole by Hole'!H84,"="&amp;$H$2+1))+(COUNTIF('Round 2 - Hole by Hole'!I84,"="&amp;$I$2+1))+(COUNTIF('Round 2 - Hole by Hole'!J84,"="&amp;$J$2+1))+(COUNTIF('Round 2 - Hole by Hole'!L84,"="&amp;$L$2+1))+(COUNTIF('Round 2 - Hole by Hole'!M84,"="&amp;$M$2+1))+(COUNTIF('Round 2 - Hole by Hole'!N84,"="&amp;$N$2+1))+(COUNTIF('Round 2 - Hole by Hole'!O84,"="&amp;$O$2+1))+(COUNTIF('Round 2 - Hole by Hole'!P84,"="&amp;$P$2+1))+(COUNTIF('Round 2 - Hole by Hole'!Q84,"="&amp;$Q$2+1))+(COUNTIF('Round 2 - Hole by Hole'!R84,"="&amp;$R$2+1))+(COUNTIF('Round 2 - Hole by Hole'!S84,"="&amp;$S$2+1))+(COUNTIF('Round 2 - Hole by Hole'!T84,"="&amp;$T$2+1))</f>
        <v>6</v>
      </c>
      <c r="N87" s="87">
        <f>SUM(COUNTIF('Round 2 - Hole by Hole'!B84,"="&amp;$B$2+2))+(COUNTIF('Round 2 - Hole by Hole'!C84,"="&amp;$C$2+2))+(COUNTIF('Round 2 - Hole by Hole'!D84,"="&amp;$D$2+2))+(COUNTIF('Round 2 - Hole by Hole'!E84,"="&amp;$E$2+2))+(COUNTIF('Round 2 - Hole by Hole'!F84,"="&amp;$F$2+2))+(COUNTIF('Round 2 - Hole by Hole'!G84,"="&amp;$G$2+2))+(COUNTIF('Round 2 - Hole by Hole'!H84,"="&amp;$H$2+2))+(COUNTIF('Round 2 - Hole by Hole'!I84,"="&amp;$I$2+2))+(COUNTIF('Round 2 - Hole by Hole'!J84,"="&amp;$J$2+2))+(COUNTIF('Round 2 - Hole by Hole'!L84,"="&amp;$L$2+2))+(COUNTIF('Round 2 - Hole by Hole'!M84,"="&amp;$M$2+2))+(COUNTIF('Round 2 - Hole by Hole'!N84,"="&amp;$N$2+2))+(COUNTIF('Round 2 - Hole by Hole'!O84,"="&amp;$O$2+2))+(COUNTIF('Round 2 - Hole by Hole'!P84,"="&amp;$P$2+2))+(COUNTIF('Round 2 - Hole by Hole'!Q84,"="&amp;$Q$2+2))+(COUNTIF('Round 2 - Hole by Hole'!R84,"="&amp;$R$2+2))+(COUNTIF('Round 2 - Hole by Hole'!S84,"="&amp;$S$2+2))+(COUNTIF('Round 2 - Hole by Hole'!T84,"="&amp;$T$2+2))</f>
        <v>2</v>
      </c>
      <c r="O87" s="87">
        <f>SUM(COUNTIF('Round 2 - Hole by Hole'!B84,"&gt;"&amp;$B$2+2.1))+(COUNTIF('Round 2 - Hole by Hole'!C84,"&gt;"&amp;$C$2+2.1))+(COUNTIF('Round 2 - Hole by Hole'!D84,"&gt;"&amp;$D$2+2.1))+(COUNTIF('Round 2 - Hole by Hole'!E84,"&gt;"&amp;$E$2+2.1))+(COUNTIF('Round 2 - Hole by Hole'!F84,"&gt;"&amp;$F$2+2.1))+(COUNTIF('Round 2 - Hole by Hole'!G84,"&gt;"&amp;$G$2+2.1))+(COUNTIF('Round 2 - Hole by Hole'!H84,"&gt;"&amp;$H$2+2.1))+(COUNTIF('Round 2 - Hole by Hole'!I84,"&gt;"&amp;$I$2+2.1))+(COUNTIF('Round 2 - Hole by Hole'!J84,"&gt;"&amp;$J$2+2.1))+(COUNTIF('Round 2 - Hole by Hole'!L84,"&gt;"&amp;$L$2+2.1))+(COUNTIF('Round 2 - Hole by Hole'!M84,"&gt;"&amp;$M$2+2.1))+(COUNTIF('Round 2 - Hole by Hole'!N84,"&gt;"&amp;$N$2+2.1))+(COUNTIF('Round 2 - Hole by Hole'!O84,"&gt;"&amp;$O$2+2.1))+(COUNTIF('Round 2 - Hole by Hole'!P84,"&gt;"&amp;$P$2+2.1))+(COUNTIF('Round 2 - Hole by Hole'!Q84,"&gt;"&amp;$Q$2+2.1))+(COUNTIF('Round 2 - Hole by Hole'!R84,"&gt;"&amp;$R$2+2.1))+(COUNTIF('Round 2 - Hole by Hole'!S84,"&gt;"&amp;$S$2+2.1))+(COUNTIF('Round 2 - Hole by Hole'!T84,"&gt;"&amp;$T$2+2.1))</f>
        <v>7</v>
      </c>
      <c r="Q87" s="86">
        <f>SUM(COUNTIF('Round 3 - Hole by Hole'!B84,"&lt;"&amp;$B$3-1.9))+(COUNTIF('Round 3 - Hole by Hole'!C84,"&lt;"&amp;$C$3-1.9))+(COUNTIF('Round 3 - Hole by Hole'!D84,"&lt;"&amp;$D$3-1.9))+(COUNTIF('Round 3 - Hole by Hole'!E84,"&lt;"&amp;$E$3-1.9))+(COUNTIF('Round 3 - Hole by Hole'!F84,"&lt;"&amp;$F$3-1.9))+(COUNTIF('Round 3 - Hole by Hole'!G84,"&lt;"&amp;$G$3-1.9))+(COUNTIF('Round 3 - Hole by Hole'!H84,"&lt;"&amp;$H$3-1.9))+(COUNTIF('Round 3 - Hole by Hole'!I84,"&lt;"&amp;$I$3-1.9))+(COUNTIF('Round 3 - Hole by Hole'!J84,"&lt;"&amp;$J$3-1.9))+(COUNTIF('Round 3 - Hole by Hole'!L84,"&lt;"&amp;$L$3-1.9))+(COUNTIF('Round 3 - Hole by Hole'!M84,"&lt;"&amp;$M$3-1.9))+(COUNTIF('Round 3 - Hole by Hole'!N84,"&lt;"&amp;$N$3-1.9))+(COUNTIF('Round 3 - Hole by Hole'!O84,"&lt;"&amp;$O$3-1.9))+(COUNTIF('Round 3 - Hole by Hole'!P84,"&lt;"&amp;$P$3-1.9))+(COUNTIF('Round 3 - Hole by Hole'!Q84,"&lt;"&amp;$Q$3-1.9))+(COUNTIF('Round 3 - Hole by Hole'!R84,"&lt;"&amp;$R$3-1.9))+(COUNTIF('Round 3 - Hole by Hole'!S84,"&lt;"&amp;$S$3-1.9))+(COUNTIF('Round 3 - Hole by Hole'!T84,"&lt;"&amp;$T$3-1.9))</f>
        <v>0</v>
      </c>
      <c r="R87" s="87">
        <f>SUM(COUNTIF('Round 3 - Hole by Hole'!B84,"="&amp;$B$3-1))+(COUNTIF('Round 3 - Hole by Hole'!C84,"="&amp;$C$3-1))+(COUNTIF('Round 3 - Hole by Hole'!D84,"="&amp;$D$3-1))+(COUNTIF('Round 3 - Hole by Hole'!E84,"="&amp;$E$3-1))+(COUNTIF('Round 3 - Hole by Hole'!F84,"="&amp;$F$3-1))+(COUNTIF('Round 3 - Hole by Hole'!G84,"="&amp;$G$3-1))+(COUNTIF('Round 3 - Hole by Hole'!H84,"="&amp;$H$3-1))+(COUNTIF('Round 3 - Hole by Hole'!I84,"="&amp;$I$3-1))+(COUNTIF('Round 3 - Hole by Hole'!J84,"="&amp;$J$3-1))+(COUNTIF('Round 3 - Hole by Hole'!L84,"="&amp;$L$3-1))+(COUNTIF('Round 3 - Hole by Hole'!M84,"="&amp;$M$3-1))+(COUNTIF('Round 3 - Hole by Hole'!N84,"="&amp;$N$3-1))+(COUNTIF('Round 3 - Hole by Hole'!O84,"="&amp;$O$3-1))+(COUNTIF('Round 3 - Hole by Hole'!P84,"="&amp;$P$3-1))+(COUNTIF('Round 3 - Hole by Hole'!Q84,"="&amp;$Q$3-1))+(COUNTIF('Round 3 - Hole by Hole'!R84,"="&amp;$R$3-1))+(COUNTIF('Round 3 - Hole by Hole'!S84,"="&amp;$S$3-1))+(COUNTIF('Round 3 - Hole by Hole'!T84,"="&amp;$T$3-1))</f>
        <v>0</v>
      </c>
      <c r="S87" s="87">
        <f>SUM(COUNTIF('Round 3 - Hole by Hole'!B84,"="&amp;$B$3))+(COUNTIF('Round 3 - Hole by Hole'!C84,"="&amp;$C$3))+(COUNTIF('Round 3 - Hole by Hole'!D84,"="&amp;$D$3))+(COUNTIF('Round 3 - Hole by Hole'!E84,"="&amp;$E$3))+(COUNTIF('Round 3 - Hole by Hole'!F84,"="&amp;$F$3))+(COUNTIF('Round 3 - Hole by Hole'!G84,"="&amp;$G$3))+(COUNTIF('Round 3 - Hole by Hole'!H84,"="&amp;$H$3))+(COUNTIF('Round 3 - Hole by Hole'!I84,"="&amp;$I$3))+(COUNTIF('Round 3 - Hole by Hole'!J84,"="&amp;$J$3))+(COUNTIF('Round 3 - Hole by Hole'!L84,"="&amp;$L$3))+(COUNTIF('Round 3 - Hole by Hole'!M84,"="&amp;$M$3))+(COUNTIF('Round 3 - Hole by Hole'!N84,"="&amp;$N$3))+(COUNTIF('Round 3 - Hole by Hole'!O84,"="&amp;$O$3))+(COUNTIF('Round 3 - Hole by Hole'!P84,"="&amp;$P$3))+(COUNTIF('Round 3 - Hole by Hole'!Q84,"="&amp;$Q$3))+(COUNTIF('Round 3 - Hole by Hole'!R84,"="&amp;$R$3))+(COUNTIF('Round 3 - Hole by Hole'!S84,"="&amp;$S$3))+(COUNTIF('Round 3 - Hole by Hole'!T84,"="&amp;$T$3))</f>
        <v>4</v>
      </c>
      <c r="T87" s="87">
        <f>SUM(COUNTIF('Round 3 - Hole by Hole'!B84,"="&amp;$B$3+1))+(COUNTIF('Round 3 - Hole by Hole'!C84,"="&amp;$C$3+1))+(COUNTIF('Round 3 - Hole by Hole'!D84,"="&amp;$D$3+1))+(COUNTIF('Round 3 - Hole by Hole'!E84,"="&amp;$E$3+1))+(COUNTIF('Round 3 - Hole by Hole'!F84,"="&amp;$F$3+1))+(COUNTIF('Round 3 - Hole by Hole'!G84,"="&amp;$G$3+1))+(COUNTIF('Round 3 - Hole by Hole'!H84,"="&amp;$H$3+1))+(COUNTIF('Round 3 - Hole by Hole'!I84,"="&amp;$I$3+1))+(COUNTIF('Round 3 - Hole by Hole'!J84,"="&amp;$J$3+1))+(COUNTIF('Round 3 - Hole by Hole'!L84,"="&amp;$L$3+1))+(COUNTIF('Round 3 - Hole by Hole'!M84,"="&amp;$M$3+1))+(COUNTIF('Round 3 - Hole by Hole'!N84,"="&amp;$N$3+1))+(COUNTIF('Round 3 - Hole by Hole'!O84,"="&amp;$O$3+1))+(COUNTIF('Round 3 - Hole by Hole'!P84,"="&amp;$P$3+1))+(COUNTIF('Round 3 - Hole by Hole'!Q84,"="&amp;$Q$3+1))+(COUNTIF('Round 3 - Hole by Hole'!R84,"="&amp;$R$3+1))+(COUNTIF('Round 3 - Hole by Hole'!S84,"="&amp;$S$3+1))+(COUNTIF('Round 3 - Hole by Hole'!T84,"="&amp;$T$3+1))</f>
        <v>6</v>
      </c>
      <c r="U87" s="87">
        <f>SUM(COUNTIF('Round 3 - Hole by Hole'!B84,"="&amp;$B$3+2))+(COUNTIF('Round 3 - Hole by Hole'!C84,"="&amp;$C$3+2))+(COUNTIF('Round 3 - Hole by Hole'!D84,"="&amp;$D$3+2))+(COUNTIF('Round 3 - Hole by Hole'!E84,"="&amp;$E$3+2))+(COUNTIF('Round 3 - Hole by Hole'!F84,"="&amp;$F$3+2))+(COUNTIF('Round 3 - Hole by Hole'!G84,"="&amp;$G$3+2))+(COUNTIF('Round 3 - Hole by Hole'!H84,"="&amp;$H$3+2))+(COUNTIF('Round 3 - Hole by Hole'!I84,"="&amp;$I$3+2))+(COUNTIF('Round 3 - Hole by Hole'!J84,"="&amp;$J$3+2))+(COUNTIF('Round 3 - Hole by Hole'!L84,"="&amp;$L$3+2))+(COUNTIF('Round 3 - Hole by Hole'!M84,"="&amp;$M$3+2))+(COUNTIF('Round 3 - Hole by Hole'!N84,"="&amp;$N$3+2))+(COUNTIF('Round 3 - Hole by Hole'!O84,"="&amp;$O$3+2))+(COUNTIF('Round 3 - Hole by Hole'!P84,"="&amp;$P$3+2))+(COUNTIF('Round 3 - Hole by Hole'!Q84,"="&amp;$Q$3+2))+(COUNTIF('Round 3 - Hole by Hole'!R84,"="&amp;$R$3+2))+(COUNTIF('Round 3 - Hole by Hole'!S84,"="&amp;$S$3+2))+(COUNTIF('Round 3 - Hole by Hole'!T84,"="&amp;$T$3+2))</f>
        <v>6</v>
      </c>
      <c r="V87" s="87">
        <f>SUM(COUNTIF('Round 3 - Hole by Hole'!B84,"&gt;"&amp;$B$3+2.1))+(COUNTIF('Round 3 - Hole by Hole'!C84,"&gt;"&amp;$C$3+2.1))+(COUNTIF('Round 3 - Hole by Hole'!D84,"&gt;"&amp;$D$3+2.1))+(COUNTIF('Round 3 - Hole by Hole'!E84,"&gt;"&amp;$E$3+2.1))+(COUNTIF('Round 3 - Hole by Hole'!F84,"&gt;"&amp;$F$3+2.1))+(COUNTIF('Round 3 - Hole by Hole'!G84,"&gt;"&amp;$G$3+2.1))+(COUNTIF('Round 3 - Hole by Hole'!H84,"&gt;"&amp;$H$3+2.1))+(COUNTIF('Round 3 - Hole by Hole'!I84,"&gt;"&amp;$I$3+2.1))+(COUNTIF('Round 3 - Hole by Hole'!J84,"&gt;"&amp;$J$3+2.1))+(COUNTIF('Round 3 - Hole by Hole'!L84,"&gt;"&amp;$L$3+2.1))+(COUNTIF('Round 3 - Hole by Hole'!M84,"&gt;"&amp;$M$3+2.1))+(COUNTIF('Round 3 - Hole by Hole'!N84,"&gt;"&amp;$N$3+2.1))+(COUNTIF('Round 3 - Hole by Hole'!O84,"&gt;"&amp;$O$3+2.1))+(COUNTIF('Round 3 - Hole by Hole'!P84,"&gt;"&amp;$P$3+2.1))+(COUNTIF('Round 3 - Hole by Hole'!Q84,"&gt;"&amp;$Q$3+2.1))+(COUNTIF('Round 3 - Hole by Hole'!R84,"&gt;"&amp;$R$3+2.1))+(COUNTIF('Round 3 - Hole by Hole'!S84,"&gt;"&amp;$S$3+2.1))+(COUNTIF('Round 3 - Hole by Hole'!T84,"&gt;"&amp;$T$3+2.1))</f>
        <v>2</v>
      </c>
      <c r="X87" s="86">
        <f t="shared" si="123"/>
        <v>0</v>
      </c>
      <c r="Y87" s="86">
        <f t="shared" si="119"/>
        <v>0</v>
      </c>
      <c r="Z87" s="86">
        <f t="shared" si="120"/>
        <v>10</v>
      </c>
      <c r="AA87" s="86">
        <f t="shared" si="121"/>
        <v>17</v>
      </c>
      <c r="AB87" s="86">
        <f t="shared" si="122"/>
        <v>13</v>
      </c>
      <c r="AC87" s="86">
        <f t="shared" si="124"/>
        <v>14</v>
      </c>
    </row>
    <row r="88" spans="1:29">
      <c r="A88" s="60" t="str">
        <f>'Players by Team'!M29</f>
        <v>ALLISON STRONG</v>
      </c>
      <c r="B88" s="90"/>
      <c r="C88" s="110">
        <f>SUM(COUNTIF('Round 1 - Hole by Hole'!B85,"&lt;"&amp;$B$2-1.9))+(COUNTIF('Round 1 - Hole by Hole'!C85,"&lt;"&amp;$C$2-1.9))+(COUNTIF('Round 1 - Hole by Hole'!D85,"&lt;"&amp;$D$2-1.9))+(COUNTIF('Round 1 - Hole by Hole'!E85,"&lt;"&amp;$E$2-1.9))+(COUNTIF('Round 1 - Hole by Hole'!F85,"&lt;"&amp;$F$2-1.9))+(COUNTIF('Round 1 - Hole by Hole'!G85,"&lt;"&amp;$G$2-1.9))+(COUNTIF('Round 1 - Hole by Hole'!H85,"&lt;"&amp;$H$2-1.9))+(COUNTIF('Round 1 - Hole by Hole'!I85,"&lt;"&amp;$I$2-1.9))+(COUNTIF('Round 1 - Hole by Hole'!J85,"&lt;"&amp;$J$2-1.9))+(COUNTIF('Round 1 - Hole by Hole'!L85,"&lt;"&amp;$L$2-1.9))+(COUNTIF('Round 1 - Hole by Hole'!M85,"&lt;"&amp;$M$2-1.9))+(COUNTIF('Round 1 - Hole by Hole'!N85,"&lt;"&amp;$N$2-1.9))+(COUNTIF('Round 1 - Hole by Hole'!O85,"&lt;"&amp;$O$2-1.9))+(COUNTIF('Round 1 - Hole by Hole'!P85,"&lt;"&amp;$P$2-1.9))+(COUNTIF('Round 1 - Hole by Hole'!Q85,"&lt;"&amp;$Q$2-1.9))+(COUNTIF('Round 1 - Hole by Hole'!R85,"&lt;"&amp;$R$2-1.9))+(COUNTIF('Round 1 - Hole by Hole'!S85,"&lt;"&amp;$S$2-1.9))+(COUNTIF('Round 1 - Hole by Hole'!T85,"&lt;"&amp;$T$2-1.9))</f>
        <v>0</v>
      </c>
      <c r="D88" s="110">
        <f>SUM(COUNTIF('Round 1 - Hole by Hole'!B85,"="&amp;$B$2-1))+(COUNTIF('Round 1 - Hole by Hole'!C85,"="&amp;$C$2-1))+(COUNTIF('Round 1 - Hole by Hole'!D85,"="&amp;$D$2-1))+(COUNTIF('Round 1 - Hole by Hole'!E85,"="&amp;$E$2-1))+(COUNTIF('Round 1 - Hole by Hole'!F85,"="&amp;$F$2-1))+(COUNTIF('Round 1 - Hole by Hole'!G85,"="&amp;$G$2-1))+(COUNTIF('Round 1 - Hole by Hole'!H85,"="&amp;$H$2-1))+(COUNTIF('Round 1 - Hole by Hole'!I85,"="&amp;$I$2-1))+(COUNTIF('Round 1 - Hole by Hole'!J85,"="&amp;$J$2-1))+(COUNTIF('Round 1 - Hole by Hole'!L85,"="&amp;$L$2-1))+(COUNTIF('Round 1 - Hole by Hole'!M85,"="&amp;$M$2-1))+(COUNTIF('Round 1 - Hole by Hole'!N85,"="&amp;$N$2-1))+(COUNTIF('Round 1 - Hole by Hole'!O85,"="&amp;$O$2-1))+(COUNTIF('Round 1 - Hole by Hole'!P85,"="&amp;$P$2-1))+(COUNTIF('Round 1 - Hole by Hole'!Q85,"="&amp;$Q$2-1))+(COUNTIF('Round 1 - Hole by Hole'!R85,"="&amp;$R$2-1))+(COUNTIF('Round 1 - Hole by Hole'!S85,"="&amp;$S$2-1))+(COUNTIF('Round 1 - Hole by Hole'!T85,"="&amp;$T$2-1))</f>
        <v>0</v>
      </c>
      <c r="E88" s="110">
        <f>SUM(COUNTIF('Round 1 - Hole by Hole'!B85,"="&amp;$B$2))+(COUNTIF('Round 1 - Hole by Hole'!C85,"="&amp;$C$2))+(COUNTIF('Round 1 - Hole by Hole'!D85,"="&amp;$D$2))+(COUNTIF('Round 1 - Hole by Hole'!E85,"="&amp;$E$2))+(COUNTIF('Round 1 - Hole by Hole'!F85,"="&amp;$F$2))+(COUNTIF('Round 1 - Hole by Hole'!G85,"="&amp;$G$2))+(COUNTIF('Round 1 - Hole by Hole'!H85,"="&amp;$H$2))+(COUNTIF('Round 1 - Hole by Hole'!I85,"="&amp;$I$2))+(COUNTIF('Round 1 - Hole by Hole'!J85,"="&amp;$J$2))+(COUNTIF('Round 1 - Hole by Hole'!L85,"="&amp;$L$2))+(COUNTIF('Round 1 - Hole by Hole'!M85,"="&amp;$M$2))+(COUNTIF('Round 1 - Hole by Hole'!N85,"="&amp;$N$2))+(COUNTIF('Round 1 - Hole by Hole'!O85,"="&amp;$O$2))+(COUNTIF('Round 1 - Hole by Hole'!P85,"="&amp;$P$2))+(COUNTIF('Round 1 - Hole by Hole'!Q85,"="&amp;$Q$2))+(COUNTIF('Round 1 - Hole by Hole'!R85,"="&amp;$R$2))+(COUNTIF('Round 1 - Hole by Hole'!S85,"="&amp;$S$2))+(COUNTIF('Round 1 - Hole by Hole'!T85,"="&amp;$T$2))</f>
        <v>0</v>
      </c>
      <c r="F88" s="110">
        <f>SUM(COUNTIF('Round 1 - Hole by Hole'!B85,"="&amp;$B$2+1))+(COUNTIF('Round 1 - Hole by Hole'!C85,"="&amp;$C$2+1))+(COUNTIF('Round 1 - Hole by Hole'!D85,"="&amp;$D$2+1))+(COUNTIF('Round 1 - Hole by Hole'!E85,"="&amp;$E$2+1))+(COUNTIF('Round 1 - Hole by Hole'!F85,"="&amp;$F$2+1))+(COUNTIF('Round 1 - Hole by Hole'!G85,"="&amp;$G$2+1))+(COUNTIF('Round 1 - Hole by Hole'!H85,"="&amp;$H$2+1))+(COUNTIF('Round 1 - Hole by Hole'!I85,"="&amp;$I$2+1))+(COUNTIF('Round 1 - Hole by Hole'!J85,"="&amp;$J$2+1))+(COUNTIF('Round 1 - Hole by Hole'!L85,"="&amp;$L$2+1))+(COUNTIF('Round 1 - Hole by Hole'!M85,"="&amp;$M$2+1))+(COUNTIF('Round 1 - Hole by Hole'!N85,"="&amp;$N$2+1))+(COUNTIF('Round 1 - Hole by Hole'!O85,"="&amp;$O$2+1))+(COUNTIF('Round 1 - Hole by Hole'!P85,"="&amp;$P$2+1))+(COUNTIF('Round 1 - Hole by Hole'!Q85,"="&amp;$Q$2+1))+(COUNTIF('Round 1 - Hole by Hole'!R85,"="&amp;$R$2+1))+(COUNTIF('Round 1 - Hole by Hole'!S85,"="&amp;$S$2+1))+(COUNTIF('Round 1 - Hole by Hole'!T85,"="&amp;$T$2+1))</f>
        <v>3</v>
      </c>
      <c r="G88" s="110">
        <f>SUM(COUNTIF('Round 1 - Hole by Hole'!B85,"="&amp;$B$2+2))+(COUNTIF('Round 1 - Hole by Hole'!C85,"="&amp;$C$2+2))+(COUNTIF('Round 1 - Hole by Hole'!D85,"="&amp;$D$2+2))+(COUNTIF('Round 1 - Hole by Hole'!E85,"="&amp;$E$2+2))+(COUNTIF('Round 1 - Hole by Hole'!F85,"="&amp;$F$2+2))+(COUNTIF('Round 1 - Hole by Hole'!G85,"="&amp;$G$2+2))+(COUNTIF('Round 1 - Hole by Hole'!H85,"="&amp;$H$2+2))+(COUNTIF('Round 1 - Hole by Hole'!I85,"="&amp;$I$2+2))+(COUNTIF('Round 1 - Hole by Hole'!J85,"="&amp;$J$2+2))+(COUNTIF('Round 1 - Hole by Hole'!L85,"="&amp;$L$2+2))+(COUNTIF('Round 1 - Hole by Hole'!M85,"="&amp;$M$2+2))+(COUNTIF('Round 1 - Hole by Hole'!N85,"="&amp;$N$2+2))+(COUNTIF('Round 1 - Hole by Hole'!O85,"="&amp;$O$2+2))+(COUNTIF('Round 1 - Hole by Hole'!P85,"="&amp;$P$2+2))+(COUNTIF('Round 1 - Hole by Hole'!Q85,"="&amp;$Q$2+2))+(COUNTIF('Round 1 - Hole by Hole'!R85,"="&amp;$R$2+2))+(COUNTIF('Round 1 - Hole by Hole'!S85,"="&amp;$S$2+2))+(COUNTIF('Round 1 - Hole by Hole'!T85,"="&amp;$T$2+2))</f>
        <v>6</v>
      </c>
      <c r="H88" s="110">
        <f>SUM(COUNTIF('Round 1 - Hole by Hole'!B85,"&gt;"&amp;$B$2+2.1))+(COUNTIF('Round 1 - Hole by Hole'!C85,"&gt;"&amp;$C$2+2.1))+(COUNTIF('Round 1 - Hole by Hole'!D85,"&gt;"&amp;$D$2+2.1))+(COUNTIF('Round 1 - Hole by Hole'!E85,"&gt;"&amp;$E$2+2.1))+(COUNTIF('Round 1 - Hole by Hole'!F85,"&gt;"&amp;$F$2+2.1))+(COUNTIF('Round 1 - Hole by Hole'!G85,"&gt;"&amp;$G$2+2.1))+(COUNTIF('Round 1 - Hole by Hole'!H85,"&gt;"&amp;$H$2+2.1))+(COUNTIF('Round 1 - Hole by Hole'!I85,"&gt;"&amp;$I$2+2.1))+(COUNTIF('Round 1 - Hole by Hole'!J85,"&gt;"&amp;$J$2+2.1))+(COUNTIF('Round 1 - Hole by Hole'!L85,"&gt;"&amp;$L$2+2.1))+(COUNTIF('Round 1 - Hole by Hole'!M85,"&gt;"&amp;$M$2+2.1))+(COUNTIF('Round 1 - Hole by Hole'!N85,"&gt;"&amp;$N$2+2.1))+(COUNTIF('Round 1 - Hole by Hole'!O85,"&gt;"&amp;$O$2+2.1))+(COUNTIF('Round 1 - Hole by Hole'!P85,"&gt;"&amp;$P$2+2.1))+(COUNTIF('Round 1 - Hole by Hole'!Q85,"&gt;"&amp;$Q$2+2.1))+(COUNTIF('Round 1 - Hole by Hole'!R85,"&gt;"&amp;$R$2+2.1))+(COUNTIF('Round 1 - Hole by Hole'!S85,"&gt;"&amp;$S$2+2.1))+(COUNTIF('Round 1 - Hole by Hole'!T85,"&gt;"&amp;$T$2+2.1))</f>
        <v>9</v>
      </c>
      <c r="J88" s="110">
        <f>SUM(COUNTIF('Round 2 - Hole by Hole'!B85,"&lt;"&amp;$B$2-1.9))+(COUNTIF('Round 2 - Hole by Hole'!C85,"&lt;"&amp;$C$2-1.9))+(COUNTIF('Round 2 - Hole by Hole'!D85,"&lt;"&amp;$D$2-1.9))+(COUNTIF('Round 2 - Hole by Hole'!E85,"&lt;"&amp;$E$2-1.9))+(COUNTIF('Round 2 - Hole by Hole'!F85,"&lt;"&amp;$F$2-1.9))+(COUNTIF('Round 2 - Hole by Hole'!G85,"&lt;"&amp;$G$2-1.9))+(COUNTIF('Round 2 - Hole by Hole'!H85,"&lt;"&amp;$H$2-1.9))+(COUNTIF('Round 2 - Hole by Hole'!I85,"&lt;"&amp;$I$2-1.9))+(COUNTIF('Round 2 - Hole by Hole'!J85,"&lt;"&amp;$J$2-1.9))+(COUNTIF('Round 2 - Hole by Hole'!L85,"&lt;"&amp;$L$2-1.9))+(COUNTIF('Round 2 - Hole by Hole'!M85,"&lt;"&amp;$M$2-1.9))+(COUNTIF('Round 2 - Hole by Hole'!N85,"&lt;"&amp;$N$2-1.9))+(COUNTIF('Round 2 - Hole by Hole'!O85,"&lt;"&amp;$O$2-1.9))+(COUNTIF('Round 2 - Hole by Hole'!P85,"&lt;"&amp;$P$2-1.9))+(COUNTIF('Round 2 - Hole by Hole'!Q85,"&lt;"&amp;$Q$2-1.9))+(COUNTIF('Round 2 - Hole by Hole'!R85,"&lt;"&amp;$R$2-1.9))+(COUNTIF('Round 2 - Hole by Hole'!S85,"&lt;"&amp;$S$2-1.9))+(COUNTIF('Round 2 - Hole by Hole'!T85,"&lt;"&amp;$T$2-1.9))</f>
        <v>0</v>
      </c>
      <c r="K88" s="110">
        <f>SUM(COUNTIF('Round 2 - Hole by Hole'!B85,"="&amp;$B$2-1))+(COUNTIF('Round 2 - Hole by Hole'!C85,"="&amp;$C$2-1))+(COUNTIF('Round 2 - Hole by Hole'!D85,"="&amp;$D$2-1))+(COUNTIF('Round 2 - Hole by Hole'!E85,"="&amp;$E$2-1))+(COUNTIF('Round 2 - Hole by Hole'!F85,"="&amp;$F$2-1))+(COUNTIF('Round 2 - Hole by Hole'!G85,"="&amp;$G$2-1))+(COUNTIF('Round 2 - Hole by Hole'!H85,"="&amp;$H$2-1))+(COUNTIF('Round 2 - Hole by Hole'!I85,"="&amp;$I$2-1))+(COUNTIF('Round 2 - Hole by Hole'!J85,"="&amp;$J$2-1))+(COUNTIF('Round 2 - Hole by Hole'!L85,"="&amp;$L$2-1))+(COUNTIF('Round 2 - Hole by Hole'!M85,"="&amp;$M$2-1))+(COUNTIF('Round 2 - Hole by Hole'!N85,"="&amp;$N$2-1))+(COUNTIF('Round 2 - Hole by Hole'!O85,"="&amp;$O$2-1))+(COUNTIF('Round 2 - Hole by Hole'!P85,"="&amp;$P$2-1))+(COUNTIF('Round 2 - Hole by Hole'!Q85,"="&amp;$Q$2-1))+(COUNTIF('Round 2 - Hole by Hole'!R85,"="&amp;$R$2-1))+(COUNTIF('Round 2 - Hole by Hole'!S85,"="&amp;$S$2-1))+(COUNTIF('Round 2 - Hole by Hole'!T85,"="&amp;$T$2-1))</f>
        <v>0</v>
      </c>
      <c r="L88" s="110">
        <f>SUM(COUNTIF('Round 2 - Hole by Hole'!B85,"="&amp;$B$2))+(COUNTIF('Round 2 - Hole by Hole'!C85,"="&amp;$C$2))+(COUNTIF('Round 2 - Hole by Hole'!D85,"="&amp;$D$2))+(COUNTIF('Round 2 - Hole by Hole'!E85,"="&amp;$E$2))+(COUNTIF('Round 2 - Hole by Hole'!F85,"="&amp;$F$2))+(COUNTIF('Round 2 - Hole by Hole'!G85,"="&amp;$G$2))+(COUNTIF('Round 2 - Hole by Hole'!H85,"="&amp;$H$2))+(COUNTIF('Round 2 - Hole by Hole'!I85,"="&amp;$I$2))+(COUNTIF('Round 2 - Hole by Hole'!J85,"="&amp;$J$2))+(COUNTIF('Round 2 - Hole by Hole'!L85,"="&amp;$L$2))+(COUNTIF('Round 2 - Hole by Hole'!M85,"="&amp;$M$2))+(COUNTIF('Round 2 - Hole by Hole'!N85,"="&amp;$N$2))+(COUNTIF('Round 2 - Hole by Hole'!O85,"="&amp;$O$2))+(COUNTIF('Round 2 - Hole by Hole'!P85,"="&amp;$P$2))+(COUNTIF('Round 2 - Hole by Hole'!Q85,"="&amp;$Q$2))+(COUNTIF('Round 2 - Hole by Hole'!R85,"="&amp;$R$2))+(COUNTIF('Round 2 - Hole by Hole'!S85,"="&amp;$S$2))+(COUNTIF('Round 2 - Hole by Hole'!T85,"="&amp;$T$2))</f>
        <v>0</v>
      </c>
      <c r="M88" s="110">
        <f>SUM(COUNTIF('Round 2 - Hole by Hole'!B85,"="&amp;$B$2+1))+(COUNTIF('Round 2 - Hole by Hole'!C85,"="&amp;$C$2+1))+(COUNTIF('Round 2 - Hole by Hole'!D85,"="&amp;$D$2+1))+(COUNTIF('Round 2 - Hole by Hole'!E85,"="&amp;$E$2+1))+(COUNTIF('Round 2 - Hole by Hole'!F85,"="&amp;$F$2+1))+(COUNTIF('Round 2 - Hole by Hole'!G85,"="&amp;$G$2+1))+(COUNTIF('Round 2 - Hole by Hole'!H85,"="&amp;$H$2+1))+(COUNTIF('Round 2 - Hole by Hole'!I85,"="&amp;$I$2+1))+(COUNTIF('Round 2 - Hole by Hole'!J85,"="&amp;$J$2+1))+(COUNTIF('Round 2 - Hole by Hole'!L85,"="&amp;$L$2+1))+(COUNTIF('Round 2 - Hole by Hole'!M85,"="&amp;$M$2+1))+(COUNTIF('Round 2 - Hole by Hole'!N85,"="&amp;$N$2+1))+(COUNTIF('Round 2 - Hole by Hole'!O85,"="&amp;$O$2+1))+(COUNTIF('Round 2 - Hole by Hole'!P85,"="&amp;$P$2+1))+(COUNTIF('Round 2 - Hole by Hole'!Q85,"="&amp;$Q$2+1))+(COUNTIF('Round 2 - Hole by Hole'!R85,"="&amp;$R$2+1))+(COUNTIF('Round 2 - Hole by Hole'!S85,"="&amp;$S$2+1))+(COUNTIF('Round 2 - Hole by Hole'!T85,"="&amp;$T$2+1))</f>
        <v>1</v>
      </c>
      <c r="N88" s="110">
        <f>SUM(COUNTIF('Round 2 - Hole by Hole'!B85,"="&amp;$B$2+2))+(COUNTIF('Round 2 - Hole by Hole'!C85,"="&amp;$C$2+2))+(COUNTIF('Round 2 - Hole by Hole'!D85,"="&amp;$D$2+2))+(COUNTIF('Round 2 - Hole by Hole'!E85,"="&amp;$E$2+2))+(COUNTIF('Round 2 - Hole by Hole'!F85,"="&amp;$F$2+2))+(COUNTIF('Round 2 - Hole by Hole'!G85,"="&amp;$G$2+2))+(COUNTIF('Round 2 - Hole by Hole'!H85,"="&amp;$H$2+2))+(COUNTIF('Round 2 - Hole by Hole'!I85,"="&amp;$I$2+2))+(COUNTIF('Round 2 - Hole by Hole'!J85,"="&amp;$J$2+2))+(COUNTIF('Round 2 - Hole by Hole'!L85,"="&amp;$L$2+2))+(COUNTIF('Round 2 - Hole by Hole'!M85,"="&amp;$M$2+2))+(COUNTIF('Round 2 - Hole by Hole'!N85,"="&amp;$N$2+2))+(COUNTIF('Round 2 - Hole by Hole'!O85,"="&amp;$O$2+2))+(COUNTIF('Round 2 - Hole by Hole'!P85,"="&amp;$P$2+2))+(COUNTIF('Round 2 - Hole by Hole'!Q85,"="&amp;$Q$2+2))+(COUNTIF('Round 2 - Hole by Hole'!R85,"="&amp;$R$2+2))+(COUNTIF('Round 2 - Hole by Hole'!S85,"="&amp;$S$2+2))+(COUNTIF('Round 2 - Hole by Hole'!T85,"="&amp;$T$2+2))</f>
        <v>4</v>
      </c>
      <c r="O88" s="110">
        <f>SUM(COUNTIF('Round 2 - Hole by Hole'!B85,"&gt;"&amp;$B$2+2.1))+(COUNTIF('Round 2 - Hole by Hole'!C85,"&gt;"&amp;$C$2+2.1))+(COUNTIF('Round 2 - Hole by Hole'!D85,"&gt;"&amp;$D$2+2.1))+(COUNTIF('Round 2 - Hole by Hole'!E85,"&gt;"&amp;$E$2+2.1))+(COUNTIF('Round 2 - Hole by Hole'!F85,"&gt;"&amp;$F$2+2.1))+(COUNTIF('Round 2 - Hole by Hole'!G85,"&gt;"&amp;$G$2+2.1))+(COUNTIF('Round 2 - Hole by Hole'!H85,"&gt;"&amp;$H$2+2.1))+(COUNTIF('Round 2 - Hole by Hole'!I85,"&gt;"&amp;$I$2+2.1))+(COUNTIF('Round 2 - Hole by Hole'!J85,"&gt;"&amp;$J$2+2.1))+(COUNTIF('Round 2 - Hole by Hole'!L85,"&gt;"&amp;$L$2+2.1))+(COUNTIF('Round 2 - Hole by Hole'!M85,"&gt;"&amp;$M$2+2.1))+(COUNTIF('Round 2 - Hole by Hole'!N85,"&gt;"&amp;$N$2+2.1))+(COUNTIF('Round 2 - Hole by Hole'!O85,"&gt;"&amp;$O$2+2.1))+(COUNTIF('Round 2 - Hole by Hole'!P85,"&gt;"&amp;$P$2+2.1))+(COUNTIF('Round 2 - Hole by Hole'!Q85,"&gt;"&amp;$Q$2+2.1))+(COUNTIF('Round 2 - Hole by Hole'!R85,"&gt;"&amp;$R$2+2.1))+(COUNTIF('Round 2 - Hole by Hole'!S85,"&gt;"&amp;$S$2+2.1))+(COUNTIF('Round 2 - Hole by Hole'!T85,"&gt;"&amp;$T$2+2.1))</f>
        <v>13</v>
      </c>
      <c r="Q88" s="110">
        <f>SUM(COUNTIF('Round 3 - Hole by Hole'!B85,"&lt;"&amp;$B$3-1.9))+(COUNTIF('Round 3 - Hole by Hole'!C85,"&lt;"&amp;$C$3-1.9))+(COUNTIF('Round 3 - Hole by Hole'!D85,"&lt;"&amp;$D$3-1.9))+(COUNTIF('Round 3 - Hole by Hole'!E85,"&lt;"&amp;$E$3-1.9))+(COUNTIF('Round 3 - Hole by Hole'!F85,"&lt;"&amp;$F$3-1.9))+(COUNTIF('Round 3 - Hole by Hole'!G85,"&lt;"&amp;$G$3-1.9))+(COUNTIF('Round 3 - Hole by Hole'!H85,"&lt;"&amp;$H$3-1.9))+(COUNTIF('Round 3 - Hole by Hole'!I85,"&lt;"&amp;$I$3-1.9))+(COUNTIF('Round 3 - Hole by Hole'!J85,"&lt;"&amp;$J$3-1.9))+(COUNTIF('Round 3 - Hole by Hole'!L85,"&lt;"&amp;$L$3-1.9))+(COUNTIF('Round 3 - Hole by Hole'!M85,"&lt;"&amp;$M$3-1.9))+(COUNTIF('Round 3 - Hole by Hole'!N85,"&lt;"&amp;$N$3-1.9))+(COUNTIF('Round 3 - Hole by Hole'!O85,"&lt;"&amp;$O$3-1.9))+(COUNTIF('Round 3 - Hole by Hole'!P85,"&lt;"&amp;$P$3-1.9))+(COUNTIF('Round 3 - Hole by Hole'!Q85,"&lt;"&amp;$Q$3-1.9))+(COUNTIF('Round 3 - Hole by Hole'!R85,"&lt;"&amp;$R$3-1.9))+(COUNTIF('Round 3 - Hole by Hole'!S85,"&lt;"&amp;$S$3-1.9))+(COUNTIF('Round 3 - Hole by Hole'!T85,"&lt;"&amp;$T$3-1.9))</f>
        <v>0</v>
      </c>
      <c r="R88" s="110">
        <f>SUM(COUNTIF('Round 3 - Hole by Hole'!B85,"="&amp;$B$3-1))+(COUNTIF('Round 3 - Hole by Hole'!C85,"="&amp;$C$3-1))+(COUNTIF('Round 3 - Hole by Hole'!D85,"="&amp;$D$3-1))+(COUNTIF('Round 3 - Hole by Hole'!E85,"="&amp;$E$3-1))+(COUNTIF('Round 3 - Hole by Hole'!F85,"="&amp;$F$3-1))+(COUNTIF('Round 3 - Hole by Hole'!G85,"="&amp;$G$3-1))+(COUNTIF('Round 3 - Hole by Hole'!H85,"="&amp;$H$3-1))+(COUNTIF('Round 3 - Hole by Hole'!I85,"="&amp;$I$3-1))+(COUNTIF('Round 3 - Hole by Hole'!J85,"="&amp;$J$3-1))+(COUNTIF('Round 3 - Hole by Hole'!L85,"="&amp;$L$3-1))+(COUNTIF('Round 3 - Hole by Hole'!M85,"="&amp;$M$3-1))+(COUNTIF('Round 3 - Hole by Hole'!N85,"="&amp;$N$3-1))+(COUNTIF('Round 3 - Hole by Hole'!O85,"="&amp;$O$3-1))+(COUNTIF('Round 3 - Hole by Hole'!P85,"="&amp;$P$3-1))+(COUNTIF('Round 3 - Hole by Hole'!Q85,"="&amp;$Q$3-1))+(COUNTIF('Round 3 - Hole by Hole'!R85,"="&amp;$R$3-1))+(COUNTIF('Round 3 - Hole by Hole'!S85,"="&amp;$S$3-1))+(COUNTIF('Round 3 - Hole by Hole'!T85,"="&amp;$T$3-1))</f>
        <v>0</v>
      </c>
      <c r="S88" s="110">
        <f>SUM(COUNTIF('Round 3 - Hole by Hole'!B85,"="&amp;$B$3))+(COUNTIF('Round 3 - Hole by Hole'!C85,"="&amp;$C$3))+(COUNTIF('Round 3 - Hole by Hole'!D85,"="&amp;$D$3))+(COUNTIF('Round 3 - Hole by Hole'!E85,"="&amp;$E$3))+(COUNTIF('Round 3 - Hole by Hole'!F85,"="&amp;$F$3))+(COUNTIF('Round 3 - Hole by Hole'!G85,"="&amp;$G$3))+(COUNTIF('Round 3 - Hole by Hole'!H85,"="&amp;$H$3))+(COUNTIF('Round 3 - Hole by Hole'!I85,"="&amp;$I$3))+(COUNTIF('Round 3 - Hole by Hole'!J85,"="&amp;$J$3))+(COUNTIF('Round 3 - Hole by Hole'!L85,"="&amp;$L$3))+(COUNTIF('Round 3 - Hole by Hole'!M85,"="&amp;$M$3))+(COUNTIF('Round 3 - Hole by Hole'!N85,"="&amp;$N$3))+(COUNTIF('Round 3 - Hole by Hole'!O85,"="&amp;$O$3))+(COUNTIF('Round 3 - Hole by Hole'!P85,"="&amp;$P$3))+(COUNTIF('Round 3 - Hole by Hole'!Q85,"="&amp;$Q$3))+(COUNTIF('Round 3 - Hole by Hole'!R85,"="&amp;$R$3))+(COUNTIF('Round 3 - Hole by Hole'!S85,"="&amp;$S$3))+(COUNTIF('Round 3 - Hole by Hole'!T85,"="&amp;$T$3))</f>
        <v>0</v>
      </c>
      <c r="T88" s="110">
        <f>SUM(COUNTIF('Round 3 - Hole by Hole'!B85,"="&amp;$B$3+1))+(COUNTIF('Round 3 - Hole by Hole'!C85,"="&amp;$C$3+1))+(COUNTIF('Round 3 - Hole by Hole'!D85,"="&amp;$D$3+1))+(COUNTIF('Round 3 - Hole by Hole'!E85,"="&amp;$E$3+1))+(COUNTIF('Round 3 - Hole by Hole'!F85,"="&amp;$F$3+1))+(COUNTIF('Round 3 - Hole by Hole'!G85,"="&amp;$G$3+1))+(COUNTIF('Round 3 - Hole by Hole'!H85,"="&amp;$H$3+1))+(COUNTIF('Round 3 - Hole by Hole'!I85,"="&amp;$I$3+1))+(COUNTIF('Round 3 - Hole by Hole'!J85,"="&amp;$J$3+1))+(COUNTIF('Round 3 - Hole by Hole'!L85,"="&amp;$L$3+1))+(COUNTIF('Round 3 - Hole by Hole'!M85,"="&amp;$M$3+1))+(COUNTIF('Round 3 - Hole by Hole'!N85,"="&amp;$N$3+1))+(COUNTIF('Round 3 - Hole by Hole'!O85,"="&amp;$O$3+1))+(COUNTIF('Round 3 - Hole by Hole'!P85,"="&amp;$P$3+1))+(COUNTIF('Round 3 - Hole by Hole'!Q85,"="&amp;$Q$3+1))+(COUNTIF('Round 3 - Hole by Hole'!R85,"="&amp;$R$3+1))+(COUNTIF('Round 3 - Hole by Hole'!S85,"="&amp;$S$3+1))+(COUNTIF('Round 3 - Hole by Hole'!T85,"="&amp;$T$3+1))</f>
        <v>0</v>
      </c>
      <c r="U88" s="110">
        <f>SUM(COUNTIF('Round 3 - Hole by Hole'!B85,"="&amp;$B$3+2))+(COUNTIF('Round 3 - Hole by Hole'!C85,"="&amp;$C$3+2))+(COUNTIF('Round 3 - Hole by Hole'!D85,"="&amp;$D$3+2))+(COUNTIF('Round 3 - Hole by Hole'!E85,"="&amp;$E$3+2))+(COUNTIF('Round 3 - Hole by Hole'!F85,"="&amp;$F$3+2))+(COUNTIF('Round 3 - Hole by Hole'!G85,"="&amp;$G$3+2))+(COUNTIF('Round 3 - Hole by Hole'!H85,"="&amp;$H$3+2))+(COUNTIF('Round 3 - Hole by Hole'!I85,"="&amp;$I$3+2))+(COUNTIF('Round 3 - Hole by Hole'!J85,"="&amp;$J$3+2))+(COUNTIF('Round 3 - Hole by Hole'!L85,"="&amp;$L$3+2))+(COUNTIF('Round 3 - Hole by Hole'!M85,"="&amp;$M$3+2))+(COUNTIF('Round 3 - Hole by Hole'!N85,"="&amp;$N$3+2))+(COUNTIF('Round 3 - Hole by Hole'!O85,"="&amp;$O$3+2))+(COUNTIF('Round 3 - Hole by Hole'!P85,"="&amp;$P$3+2))+(COUNTIF('Round 3 - Hole by Hole'!Q85,"="&amp;$Q$3+2))+(COUNTIF('Round 3 - Hole by Hole'!R85,"="&amp;$R$3+2))+(COUNTIF('Round 3 - Hole by Hole'!S85,"="&amp;$S$3+2))+(COUNTIF('Round 3 - Hole by Hole'!T85,"="&amp;$T$3+2))</f>
        <v>0</v>
      </c>
      <c r="V88" s="110">
        <f>SUM(COUNTIF('Round 3 - Hole by Hole'!B85,"&gt;"&amp;$B$3+2.1))+(COUNTIF('Round 3 - Hole by Hole'!C85,"&gt;"&amp;$C$3+2.1))+(COUNTIF('Round 3 - Hole by Hole'!D85,"&gt;"&amp;$D$3+2.1))+(COUNTIF('Round 3 - Hole by Hole'!E85,"&gt;"&amp;$E$3+2.1))+(COUNTIF('Round 3 - Hole by Hole'!F85,"&gt;"&amp;$F$3+2.1))+(COUNTIF('Round 3 - Hole by Hole'!G85,"&gt;"&amp;$G$3+2.1))+(COUNTIF('Round 3 - Hole by Hole'!H85,"&gt;"&amp;$H$3+2.1))+(COUNTIF('Round 3 - Hole by Hole'!I85,"&gt;"&amp;$I$3+2.1))+(COUNTIF('Round 3 - Hole by Hole'!J85,"&gt;"&amp;$J$3+2.1))+(COUNTIF('Round 3 - Hole by Hole'!L85,"&gt;"&amp;$L$3+2.1))+(COUNTIF('Round 3 - Hole by Hole'!M85,"&gt;"&amp;$M$3+2.1))+(COUNTIF('Round 3 - Hole by Hole'!N85,"&gt;"&amp;$N$3+2.1))+(COUNTIF('Round 3 - Hole by Hole'!O85,"&gt;"&amp;$O$3+2.1))+(COUNTIF('Round 3 - Hole by Hole'!P85,"&gt;"&amp;$P$3+2.1))+(COUNTIF('Round 3 - Hole by Hole'!Q85,"&gt;"&amp;$Q$3+2.1))+(COUNTIF('Round 3 - Hole by Hole'!R85,"&gt;"&amp;$R$3+2.1))+(COUNTIF('Round 3 - Hole by Hole'!S85,"&gt;"&amp;$S$3+2.1))+(COUNTIF('Round 3 - Hole by Hole'!T85,"&gt;"&amp;$T$3+2.1))</f>
        <v>0</v>
      </c>
      <c r="X88" s="110">
        <f t="shared" si="123"/>
        <v>0</v>
      </c>
      <c r="Y88" s="110">
        <f t="shared" si="119"/>
        <v>0</v>
      </c>
      <c r="Z88" s="110">
        <f t="shared" si="120"/>
        <v>0</v>
      </c>
      <c r="AA88" s="110">
        <f t="shared" si="121"/>
        <v>4</v>
      </c>
      <c r="AB88" s="110">
        <f t="shared" si="122"/>
        <v>10</v>
      </c>
      <c r="AC88" s="110">
        <f t="shared" si="124"/>
        <v>22</v>
      </c>
    </row>
    <row r="89" spans="1:29">
      <c r="A89" s="60" t="str">
        <f>'Players by Team'!M30</f>
        <v>CAROLINE PUIG</v>
      </c>
      <c r="B89" s="90"/>
      <c r="C89" s="86">
        <f>SUM(COUNTIF('Round 1 - Hole by Hole'!B86,"&lt;"&amp;$B$2-1.9))+(COUNTIF('Round 1 - Hole by Hole'!C86,"&lt;"&amp;$C$2-1.9))+(COUNTIF('Round 1 - Hole by Hole'!D86,"&lt;"&amp;$D$2-1.9))+(COUNTIF('Round 1 - Hole by Hole'!E86,"&lt;"&amp;$E$2-1.9))+(COUNTIF('Round 1 - Hole by Hole'!F86,"&lt;"&amp;$F$2-1.9))+(COUNTIF('Round 1 - Hole by Hole'!G86,"&lt;"&amp;$G$2-1.9))+(COUNTIF('Round 1 - Hole by Hole'!H86,"&lt;"&amp;$H$2-1.9))+(COUNTIF('Round 1 - Hole by Hole'!I86,"&lt;"&amp;$I$2-1.9))+(COUNTIF('Round 1 - Hole by Hole'!J86,"&lt;"&amp;$J$2-1.9))+(COUNTIF('Round 1 - Hole by Hole'!L86,"&lt;"&amp;$L$2-1.9))+(COUNTIF('Round 1 - Hole by Hole'!M86,"&lt;"&amp;$M$2-1.9))+(COUNTIF('Round 1 - Hole by Hole'!N86,"&lt;"&amp;$N$2-1.9))+(COUNTIF('Round 1 - Hole by Hole'!O86,"&lt;"&amp;$O$2-1.9))+(COUNTIF('Round 1 - Hole by Hole'!P86,"&lt;"&amp;$P$2-1.9))+(COUNTIF('Round 1 - Hole by Hole'!Q86,"&lt;"&amp;$Q$2-1.9))+(COUNTIF('Round 1 - Hole by Hole'!R86,"&lt;"&amp;$R$2-1.9))+(COUNTIF('Round 1 - Hole by Hole'!S86,"&lt;"&amp;$S$2-1.9))+(COUNTIF('Round 1 - Hole by Hole'!T86,"&lt;"&amp;$T$2-1.9))</f>
        <v>0</v>
      </c>
      <c r="D89" s="87">
        <f>SUM(COUNTIF('Round 1 - Hole by Hole'!B86,"="&amp;$B$2-1))+(COUNTIF('Round 1 - Hole by Hole'!C86,"="&amp;$C$2-1))+(COUNTIF('Round 1 - Hole by Hole'!D86,"="&amp;$D$2-1))+(COUNTIF('Round 1 - Hole by Hole'!E86,"="&amp;$E$2-1))+(COUNTIF('Round 1 - Hole by Hole'!F86,"="&amp;$F$2-1))+(COUNTIF('Round 1 - Hole by Hole'!G86,"="&amp;$G$2-1))+(COUNTIF('Round 1 - Hole by Hole'!H86,"="&amp;$H$2-1))+(COUNTIF('Round 1 - Hole by Hole'!I86,"="&amp;$I$2-1))+(COUNTIF('Round 1 - Hole by Hole'!J86,"="&amp;$J$2-1))+(COUNTIF('Round 1 - Hole by Hole'!L86,"="&amp;$L$2-1))+(COUNTIF('Round 1 - Hole by Hole'!M86,"="&amp;$M$2-1))+(COUNTIF('Round 1 - Hole by Hole'!N86,"="&amp;$N$2-1))+(COUNTIF('Round 1 - Hole by Hole'!O86,"="&amp;$O$2-1))+(COUNTIF('Round 1 - Hole by Hole'!P86,"="&amp;$P$2-1))+(COUNTIF('Round 1 - Hole by Hole'!Q86,"="&amp;$Q$2-1))+(COUNTIF('Round 1 - Hole by Hole'!R86,"="&amp;$R$2-1))+(COUNTIF('Round 1 - Hole by Hole'!S86,"="&amp;$S$2-1))+(COUNTIF('Round 1 - Hole by Hole'!T86,"="&amp;$T$2-1))</f>
        <v>0</v>
      </c>
      <c r="E89" s="87">
        <f>SUM(COUNTIF('Round 1 - Hole by Hole'!B86,"="&amp;$B$2))+(COUNTIF('Round 1 - Hole by Hole'!C86,"="&amp;$C$2))+(COUNTIF('Round 1 - Hole by Hole'!D86,"="&amp;$D$2))+(COUNTIF('Round 1 - Hole by Hole'!E86,"="&amp;$E$2))+(COUNTIF('Round 1 - Hole by Hole'!F86,"="&amp;$F$2))+(COUNTIF('Round 1 - Hole by Hole'!G86,"="&amp;$G$2))+(COUNTIF('Round 1 - Hole by Hole'!H86,"="&amp;$H$2))+(COUNTIF('Round 1 - Hole by Hole'!I86,"="&amp;$I$2))+(COUNTIF('Round 1 - Hole by Hole'!J86,"="&amp;$J$2))+(COUNTIF('Round 1 - Hole by Hole'!L86,"="&amp;$L$2))+(COUNTIF('Round 1 - Hole by Hole'!M86,"="&amp;$M$2))+(COUNTIF('Round 1 - Hole by Hole'!N86,"="&amp;$N$2))+(COUNTIF('Round 1 - Hole by Hole'!O86,"="&amp;$O$2))+(COUNTIF('Round 1 - Hole by Hole'!P86,"="&amp;$P$2))+(COUNTIF('Round 1 - Hole by Hole'!Q86,"="&amp;$Q$2))+(COUNTIF('Round 1 - Hole by Hole'!R86,"="&amp;$R$2))+(COUNTIF('Round 1 - Hole by Hole'!S86,"="&amp;$S$2))+(COUNTIF('Round 1 - Hole by Hole'!T86,"="&amp;$T$2))</f>
        <v>0</v>
      </c>
      <c r="F89" s="87">
        <f>SUM(COUNTIF('Round 1 - Hole by Hole'!B86,"="&amp;$B$2+1))+(COUNTIF('Round 1 - Hole by Hole'!C86,"="&amp;$C$2+1))+(COUNTIF('Round 1 - Hole by Hole'!D86,"="&amp;$D$2+1))+(COUNTIF('Round 1 - Hole by Hole'!E86,"="&amp;$E$2+1))+(COUNTIF('Round 1 - Hole by Hole'!F86,"="&amp;$F$2+1))+(COUNTIF('Round 1 - Hole by Hole'!G86,"="&amp;$G$2+1))+(COUNTIF('Round 1 - Hole by Hole'!H86,"="&amp;$H$2+1))+(COUNTIF('Round 1 - Hole by Hole'!I86,"="&amp;$I$2+1))+(COUNTIF('Round 1 - Hole by Hole'!J86,"="&amp;$J$2+1))+(COUNTIF('Round 1 - Hole by Hole'!L86,"="&amp;$L$2+1))+(COUNTIF('Round 1 - Hole by Hole'!M86,"="&amp;$M$2+1))+(COUNTIF('Round 1 - Hole by Hole'!N86,"="&amp;$N$2+1))+(COUNTIF('Round 1 - Hole by Hole'!O86,"="&amp;$O$2+1))+(COUNTIF('Round 1 - Hole by Hole'!P86,"="&amp;$P$2+1))+(COUNTIF('Round 1 - Hole by Hole'!Q86,"="&amp;$Q$2+1))+(COUNTIF('Round 1 - Hole by Hole'!R86,"="&amp;$R$2+1))+(COUNTIF('Round 1 - Hole by Hole'!S86,"="&amp;$S$2+1))+(COUNTIF('Round 1 - Hole by Hole'!T86,"="&amp;$T$2+1))</f>
        <v>1</v>
      </c>
      <c r="G89" s="87">
        <f>SUM(COUNTIF('Round 1 - Hole by Hole'!B86,"="&amp;$B$2+2))+(COUNTIF('Round 1 - Hole by Hole'!C86,"="&amp;$C$2+2))+(COUNTIF('Round 1 - Hole by Hole'!D86,"="&amp;$D$2+2))+(COUNTIF('Round 1 - Hole by Hole'!E86,"="&amp;$E$2+2))+(COUNTIF('Round 1 - Hole by Hole'!F86,"="&amp;$F$2+2))+(COUNTIF('Round 1 - Hole by Hole'!G86,"="&amp;$G$2+2))+(COUNTIF('Round 1 - Hole by Hole'!H86,"="&amp;$H$2+2))+(COUNTIF('Round 1 - Hole by Hole'!I86,"="&amp;$I$2+2))+(COUNTIF('Round 1 - Hole by Hole'!J86,"="&amp;$J$2+2))+(COUNTIF('Round 1 - Hole by Hole'!L86,"="&amp;$L$2+2))+(COUNTIF('Round 1 - Hole by Hole'!M86,"="&amp;$M$2+2))+(COUNTIF('Round 1 - Hole by Hole'!N86,"="&amp;$N$2+2))+(COUNTIF('Round 1 - Hole by Hole'!O86,"="&amp;$O$2+2))+(COUNTIF('Round 1 - Hole by Hole'!P86,"="&amp;$P$2+2))+(COUNTIF('Round 1 - Hole by Hole'!Q86,"="&amp;$Q$2+2))+(COUNTIF('Round 1 - Hole by Hole'!R86,"="&amp;$R$2+2))+(COUNTIF('Round 1 - Hole by Hole'!S86,"="&amp;$S$2+2))+(COUNTIF('Round 1 - Hole by Hole'!T86,"="&amp;$T$2+2))</f>
        <v>7</v>
      </c>
      <c r="H89" s="87">
        <f>SUM(COUNTIF('Round 1 - Hole by Hole'!B86,"&gt;"&amp;$B$2+2.1))+(COUNTIF('Round 1 - Hole by Hole'!C86,"&gt;"&amp;$C$2+2.1))+(COUNTIF('Round 1 - Hole by Hole'!D86,"&gt;"&amp;$D$2+2.1))+(COUNTIF('Round 1 - Hole by Hole'!E86,"&gt;"&amp;$E$2+2.1))+(COUNTIF('Round 1 - Hole by Hole'!F86,"&gt;"&amp;$F$2+2.1))+(COUNTIF('Round 1 - Hole by Hole'!G86,"&gt;"&amp;$G$2+2.1))+(COUNTIF('Round 1 - Hole by Hole'!H86,"&gt;"&amp;$H$2+2.1))+(COUNTIF('Round 1 - Hole by Hole'!I86,"&gt;"&amp;$I$2+2.1))+(COUNTIF('Round 1 - Hole by Hole'!J86,"&gt;"&amp;$J$2+2.1))+(COUNTIF('Round 1 - Hole by Hole'!L86,"&gt;"&amp;$L$2+2.1))+(COUNTIF('Round 1 - Hole by Hole'!M86,"&gt;"&amp;$M$2+2.1))+(COUNTIF('Round 1 - Hole by Hole'!N86,"&gt;"&amp;$N$2+2.1))+(COUNTIF('Round 1 - Hole by Hole'!O86,"&gt;"&amp;$O$2+2.1))+(COUNTIF('Round 1 - Hole by Hole'!P86,"&gt;"&amp;$P$2+2.1))+(COUNTIF('Round 1 - Hole by Hole'!Q86,"&gt;"&amp;$Q$2+2.1))+(COUNTIF('Round 1 - Hole by Hole'!R86,"&gt;"&amp;$R$2+2.1))+(COUNTIF('Round 1 - Hole by Hole'!S86,"&gt;"&amp;$S$2+2.1))+(COUNTIF('Round 1 - Hole by Hole'!T86,"&gt;"&amp;$T$2+2.1))</f>
        <v>10</v>
      </c>
      <c r="J89" s="86">
        <f>SUM(COUNTIF('Round 2 - Hole by Hole'!B86,"&lt;"&amp;$B$2-1.9))+(COUNTIF('Round 2 - Hole by Hole'!C86,"&lt;"&amp;$C$2-1.9))+(COUNTIF('Round 2 - Hole by Hole'!D86,"&lt;"&amp;$D$2-1.9))+(COUNTIF('Round 2 - Hole by Hole'!E86,"&lt;"&amp;$E$2-1.9))+(COUNTIF('Round 2 - Hole by Hole'!F86,"&lt;"&amp;$F$2-1.9))+(COUNTIF('Round 2 - Hole by Hole'!G86,"&lt;"&amp;$G$2-1.9))+(COUNTIF('Round 2 - Hole by Hole'!H86,"&lt;"&amp;$H$2-1.9))+(COUNTIF('Round 2 - Hole by Hole'!I86,"&lt;"&amp;$I$2-1.9))+(COUNTIF('Round 2 - Hole by Hole'!J86,"&lt;"&amp;$J$2-1.9))+(COUNTIF('Round 2 - Hole by Hole'!L86,"&lt;"&amp;$L$2-1.9))+(COUNTIF('Round 2 - Hole by Hole'!M86,"&lt;"&amp;$M$2-1.9))+(COUNTIF('Round 2 - Hole by Hole'!N86,"&lt;"&amp;$N$2-1.9))+(COUNTIF('Round 2 - Hole by Hole'!O86,"&lt;"&amp;$O$2-1.9))+(COUNTIF('Round 2 - Hole by Hole'!P86,"&lt;"&amp;$P$2-1.9))+(COUNTIF('Round 2 - Hole by Hole'!Q86,"&lt;"&amp;$Q$2-1.9))+(COUNTIF('Round 2 - Hole by Hole'!R86,"&lt;"&amp;$R$2-1.9))+(COUNTIF('Round 2 - Hole by Hole'!S86,"&lt;"&amp;$S$2-1.9))+(COUNTIF('Round 2 - Hole by Hole'!T86,"&lt;"&amp;$T$2-1.9))</f>
        <v>0</v>
      </c>
      <c r="K89" s="87">
        <f>SUM(COUNTIF('Round 2 - Hole by Hole'!B86,"="&amp;$B$2-1))+(COUNTIF('Round 2 - Hole by Hole'!C86,"="&amp;$C$2-1))+(COUNTIF('Round 2 - Hole by Hole'!D86,"="&amp;$D$2-1))+(COUNTIF('Round 2 - Hole by Hole'!E86,"="&amp;$E$2-1))+(COUNTIF('Round 2 - Hole by Hole'!F86,"="&amp;$F$2-1))+(COUNTIF('Round 2 - Hole by Hole'!G86,"="&amp;$G$2-1))+(COUNTIF('Round 2 - Hole by Hole'!H86,"="&amp;$H$2-1))+(COUNTIF('Round 2 - Hole by Hole'!I86,"="&amp;$I$2-1))+(COUNTIF('Round 2 - Hole by Hole'!J86,"="&amp;$J$2-1))+(COUNTIF('Round 2 - Hole by Hole'!L86,"="&amp;$L$2-1))+(COUNTIF('Round 2 - Hole by Hole'!M86,"="&amp;$M$2-1))+(COUNTIF('Round 2 - Hole by Hole'!N86,"="&amp;$N$2-1))+(COUNTIF('Round 2 - Hole by Hole'!O86,"="&amp;$O$2-1))+(COUNTIF('Round 2 - Hole by Hole'!P86,"="&amp;$P$2-1))+(COUNTIF('Round 2 - Hole by Hole'!Q86,"="&amp;$Q$2-1))+(COUNTIF('Round 2 - Hole by Hole'!R86,"="&amp;$R$2-1))+(COUNTIF('Round 2 - Hole by Hole'!S86,"="&amp;$S$2-1))+(COUNTIF('Round 2 - Hole by Hole'!T86,"="&amp;$T$2-1))</f>
        <v>0</v>
      </c>
      <c r="L89" s="87">
        <f>SUM(COUNTIF('Round 2 - Hole by Hole'!B86,"="&amp;$B$2))+(COUNTIF('Round 2 - Hole by Hole'!C86,"="&amp;$C$2))+(COUNTIF('Round 2 - Hole by Hole'!D86,"="&amp;$D$2))+(COUNTIF('Round 2 - Hole by Hole'!E86,"="&amp;$E$2))+(COUNTIF('Round 2 - Hole by Hole'!F86,"="&amp;$F$2))+(COUNTIF('Round 2 - Hole by Hole'!G86,"="&amp;$G$2))+(COUNTIF('Round 2 - Hole by Hole'!H86,"="&amp;$H$2))+(COUNTIF('Round 2 - Hole by Hole'!I86,"="&amp;$I$2))+(COUNTIF('Round 2 - Hole by Hole'!J86,"="&amp;$J$2))+(COUNTIF('Round 2 - Hole by Hole'!L86,"="&amp;$L$2))+(COUNTIF('Round 2 - Hole by Hole'!M86,"="&amp;$M$2))+(COUNTIF('Round 2 - Hole by Hole'!N86,"="&amp;$N$2))+(COUNTIF('Round 2 - Hole by Hole'!O86,"="&amp;$O$2))+(COUNTIF('Round 2 - Hole by Hole'!P86,"="&amp;$P$2))+(COUNTIF('Round 2 - Hole by Hole'!Q86,"="&amp;$Q$2))+(COUNTIF('Round 2 - Hole by Hole'!R86,"="&amp;$R$2))+(COUNTIF('Round 2 - Hole by Hole'!S86,"="&amp;$S$2))+(COUNTIF('Round 2 - Hole by Hole'!T86,"="&amp;$T$2))</f>
        <v>0</v>
      </c>
      <c r="M89" s="87">
        <f>SUM(COUNTIF('Round 2 - Hole by Hole'!B86,"="&amp;$B$2+1))+(COUNTIF('Round 2 - Hole by Hole'!C86,"="&amp;$C$2+1))+(COUNTIF('Round 2 - Hole by Hole'!D86,"="&amp;$D$2+1))+(COUNTIF('Round 2 - Hole by Hole'!E86,"="&amp;$E$2+1))+(COUNTIF('Round 2 - Hole by Hole'!F86,"="&amp;$F$2+1))+(COUNTIF('Round 2 - Hole by Hole'!G86,"="&amp;$G$2+1))+(COUNTIF('Round 2 - Hole by Hole'!H86,"="&amp;$H$2+1))+(COUNTIF('Round 2 - Hole by Hole'!I86,"="&amp;$I$2+1))+(COUNTIF('Round 2 - Hole by Hole'!J86,"="&amp;$J$2+1))+(COUNTIF('Round 2 - Hole by Hole'!L86,"="&amp;$L$2+1))+(COUNTIF('Round 2 - Hole by Hole'!M86,"="&amp;$M$2+1))+(COUNTIF('Round 2 - Hole by Hole'!N86,"="&amp;$N$2+1))+(COUNTIF('Round 2 - Hole by Hole'!O86,"="&amp;$O$2+1))+(COUNTIF('Round 2 - Hole by Hole'!P86,"="&amp;$P$2+1))+(COUNTIF('Round 2 - Hole by Hole'!Q86,"="&amp;$Q$2+1))+(COUNTIF('Round 2 - Hole by Hole'!R86,"="&amp;$R$2+1))+(COUNTIF('Round 2 - Hole by Hole'!S86,"="&amp;$S$2+1))+(COUNTIF('Round 2 - Hole by Hole'!T86,"="&amp;$T$2+1))</f>
        <v>1</v>
      </c>
      <c r="N89" s="87">
        <f>SUM(COUNTIF('Round 2 - Hole by Hole'!B86,"="&amp;$B$2+2))+(COUNTIF('Round 2 - Hole by Hole'!C86,"="&amp;$C$2+2))+(COUNTIF('Round 2 - Hole by Hole'!D86,"="&amp;$D$2+2))+(COUNTIF('Round 2 - Hole by Hole'!E86,"="&amp;$E$2+2))+(COUNTIF('Round 2 - Hole by Hole'!F86,"="&amp;$F$2+2))+(COUNTIF('Round 2 - Hole by Hole'!G86,"="&amp;$G$2+2))+(COUNTIF('Round 2 - Hole by Hole'!H86,"="&amp;$H$2+2))+(COUNTIF('Round 2 - Hole by Hole'!I86,"="&amp;$I$2+2))+(COUNTIF('Round 2 - Hole by Hole'!J86,"="&amp;$J$2+2))+(COUNTIF('Round 2 - Hole by Hole'!L86,"="&amp;$L$2+2))+(COUNTIF('Round 2 - Hole by Hole'!M86,"="&amp;$M$2+2))+(COUNTIF('Round 2 - Hole by Hole'!N86,"="&amp;$N$2+2))+(COUNTIF('Round 2 - Hole by Hole'!O86,"="&amp;$O$2+2))+(COUNTIF('Round 2 - Hole by Hole'!P86,"="&amp;$P$2+2))+(COUNTIF('Round 2 - Hole by Hole'!Q86,"="&amp;$Q$2+2))+(COUNTIF('Round 2 - Hole by Hole'!R86,"="&amp;$R$2+2))+(COUNTIF('Round 2 - Hole by Hole'!S86,"="&amp;$S$2+2))+(COUNTIF('Round 2 - Hole by Hole'!T86,"="&amp;$T$2+2))</f>
        <v>7</v>
      </c>
      <c r="O89" s="87">
        <f>SUM(COUNTIF('Round 2 - Hole by Hole'!B86,"&gt;"&amp;$B$2+2.1))+(COUNTIF('Round 2 - Hole by Hole'!C86,"&gt;"&amp;$C$2+2.1))+(COUNTIF('Round 2 - Hole by Hole'!D86,"&gt;"&amp;$D$2+2.1))+(COUNTIF('Round 2 - Hole by Hole'!E86,"&gt;"&amp;$E$2+2.1))+(COUNTIF('Round 2 - Hole by Hole'!F86,"&gt;"&amp;$F$2+2.1))+(COUNTIF('Round 2 - Hole by Hole'!G86,"&gt;"&amp;$G$2+2.1))+(COUNTIF('Round 2 - Hole by Hole'!H86,"&gt;"&amp;$H$2+2.1))+(COUNTIF('Round 2 - Hole by Hole'!I86,"&gt;"&amp;$I$2+2.1))+(COUNTIF('Round 2 - Hole by Hole'!J86,"&gt;"&amp;$J$2+2.1))+(COUNTIF('Round 2 - Hole by Hole'!L86,"&gt;"&amp;$L$2+2.1))+(COUNTIF('Round 2 - Hole by Hole'!M86,"&gt;"&amp;$M$2+2.1))+(COUNTIF('Round 2 - Hole by Hole'!N86,"&gt;"&amp;$N$2+2.1))+(COUNTIF('Round 2 - Hole by Hole'!O86,"&gt;"&amp;$O$2+2.1))+(COUNTIF('Round 2 - Hole by Hole'!P86,"&gt;"&amp;$P$2+2.1))+(COUNTIF('Round 2 - Hole by Hole'!Q86,"&gt;"&amp;$Q$2+2.1))+(COUNTIF('Round 2 - Hole by Hole'!R86,"&gt;"&amp;$R$2+2.1))+(COUNTIF('Round 2 - Hole by Hole'!S86,"&gt;"&amp;$S$2+2.1))+(COUNTIF('Round 2 - Hole by Hole'!T86,"&gt;"&amp;$T$2+2.1))</f>
        <v>10</v>
      </c>
      <c r="Q89" s="86">
        <f>SUM(COUNTIF('Round 3 - Hole by Hole'!B86,"&lt;"&amp;$B$3-1.9))+(COUNTIF('Round 3 - Hole by Hole'!C86,"&lt;"&amp;$C$3-1.9))+(COUNTIF('Round 3 - Hole by Hole'!D86,"&lt;"&amp;$D$3-1.9))+(COUNTIF('Round 3 - Hole by Hole'!E86,"&lt;"&amp;$E$3-1.9))+(COUNTIF('Round 3 - Hole by Hole'!F86,"&lt;"&amp;$F$3-1.9))+(COUNTIF('Round 3 - Hole by Hole'!G86,"&lt;"&amp;$G$3-1.9))+(COUNTIF('Round 3 - Hole by Hole'!H86,"&lt;"&amp;$H$3-1.9))+(COUNTIF('Round 3 - Hole by Hole'!I86,"&lt;"&amp;$I$3-1.9))+(COUNTIF('Round 3 - Hole by Hole'!J86,"&lt;"&amp;$J$3-1.9))+(COUNTIF('Round 3 - Hole by Hole'!L86,"&lt;"&amp;$L$3-1.9))+(COUNTIF('Round 3 - Hole by Hole'!M86,"&lt;"&amp;$M$3-1.9))+(COUNTIF('Round 3 - Hole by Hole'!N86,"&lt;"&amp;$N$3-1.9))+(COUNTIF('Round 3 - Hole by Hole'!O86,"&lt;"&amp;$O$3-1.9))+(COUNTIF('Round 3 - Hole by Hole'!P86,"&lt;"&amp;$P$3-1.9))+(COUNTIF('Round 3 - Hole by Hole'!Q86,"&lt;"&amp;$Q$3-1.9))+(COUNTIF('Round 3 - Hole by Hole'!R86,"&lt;"&amp;$R$3-1.9))+(COUNTIF('Round 3 - Hole by Hole'!S86,"&lt;"&amp;$S$3-1.9))+(COUNTIF('Round 3 - Hole by Hole'!T86,"&lt;"&amp;$T$3-1.9))</f>
        <v>0</v>
      </c>
      <c r="R89" s="87">
        <f>SUM(COUNTIF('Round 3 - Hole by Hole'!B86,"="&amp;$B$3-1))+(COUNTIF('Round 3 - Hole by Hole'!C86,"="&amp;$C$3-1))+(COUNTIF('Round 3 - Hole by Hole'!D86,"="&amp;$D$3-1))+(COUNTIF('Round 3 - Hole by Hole'!E86,"="&amp;$E$3-1))+(COUNTIF('Round 3 - Hole by Hole'!F86,"="&amp;$F$3-1))+(COUNTIF('Round 3 - Hole by Hole'!G86,"="&amp;$G$3-1))+(COUNTIF('Round 3 - Hole by Hole'!H86,"="&amp;$H$3-1))+(COUNTIF('Round 3 - Hole by Hole'!I86,"="&amp;$I$3-1))+(COUNTIF('Round 3 - Hole by Hole'!J86,"="&amp;$J$3-1))+(COUNTIF('Round 3 - Hole by Hole'!L86,"="&amp;$L$3-1))+(COUNTIF('Round 3 - Hole by Hole'!M86,"="&amp;$M$3-1))+(COUNTIF('Round 3 - Hole by Hole'!N86,"="&amp;$N$3-1))+(COUNTIF('Round 3 - Hole by Hole'!O86,"="&amp;$O$3-1))+(COUNTIF('Round 3 - Hole by Hole'!P86,"="&amp;$P$3-1))+(COUNTIF('Round 3 - Hole by Hole'!Q86,"="&amp;$Q$3-1))+(COUNTIF('Round 3 - Hole by Hole'!R86,"="&amp;$R$3-1))+(COUNTIF('Round 3 - Hole by Hole'!S86,"="&amp;$S$3-1))+(COUNTIF('Round 3 - Hole by Hole'!T86,"="&amp;$T$3-1))</f>
        <v>0</v>
      </c>
      <c r="S89" s="87">
        <f>SUM(COUNTIF('Round 3 - Hole by Hole'!B86,"="&amp;$B$3))+(COUNTIF('Round 3 - Hole by Hole'!C86,"="&amp;$C$3))+(COUNTIF('Round 3 - Hole by Hole'!D86,"="&amp;$D$3))+(COUNTIF('Round 3 - Hole by Hole'!E86,"="&amp;$E$3))+(COUNTIF('Round 3 - Hole by Hole'!F86,"="&amp;$F$3))+(COUNTIF('Round 3 - Hole by Hole'!G86,"="&amp;$G$3))+(COUNTIF('Round 3 - Hole by Hole'!H86,"="&amp;$H$3))+(COUNTIF('Round 3 - Hole by Hole'!I86,"="&amp;$I$3))+(COUNTIF('Round 3 - Hole by Hole'!J86,"="&amp;$J$3))+(COUNTIF('Round 3 - Hole by Hole'!L86,"="&amp;$L$3))+(COUNTIF('Round 3 - Hole by Hole'!M86,"="&amp;$M$3))+(COUNTIF('Round 3 - Hole by Hole'!N86,"="&amp;$N$3))+(COUNTIF('Round 3 - Hole by Hole'!O86,"="&amp;$O$3))+(COUNTIF('Round 3 - Hole by Hole'!P86,"="&amp;$P$3))+(COUNTIF('Round 3 - Hole by Hole'!Q86,"="&amp;$Q$3))+(COUNTIF('Round 3 - Hole by Hole'!R86,"="&amp;$R$3))+(COUNTIF('Round 3 - Hole by Hole'!S86,"="&amp;$S$3))+(COUNTIF('Round 3 - Hole by Hole'!T86,"="&amp;$T$3))</f>
        <v>1</v>
      </c>
      <c r="T89" s="87">
        <f>SUM(COUNTIF('Round 3 - Hole by Hole'!B86,"="&amp;$B$3+1))+(COUNTIF('Round 3 - Hole by Hole'!C86,"="&amp;$C$3+1))+(COUNTIF('Round 3 - Hole by Hole'!D86,"="&amp;$D$3+1))+(COUNTIF('Round 3 - Hole by Hole'!E86,"="&amp;$E$3+1))+(COUNTIF('Round 3 - Hole by Hole'!F86,"="&amp;$F$3+1))+(COUNTIF('Round 3 - Hole by Hole'!G86,"="&amp;$G$3+1))+(COUNTIF('Round 3 - Hole by Hole'!H86,"="&amp;$H$3+1))+(COUNTIF('Round 3 - Hole by Hole'!I86,"="&amp;$I$3+1))+(COUNTIF('Round 3 - Hole by Hole'!J86,"="&amp;$J$3+1))+(COUNTIF('Round 3 - Hole by Hole'!L86,"="&amp;$L$3+1))+(COUNTIF('Round 3 - Hole by Hole'!M86,"="&amp;$M$3+1))+(COUNTIF('Round 3 - Hole by Hole'!N86,"="&amp;$N$3+1))+(COUNTIF('Round 3 - Hole by Hole'!O86,"="&amp;$O$3+1))+(COUNTIF('Round 3 - Hole by Hole'!P86,"="&amp;$P$3+1))+(COUNTIF('Round 3 - Hole by Hole'!Q86,"="&amp;$Q$3+1))+(COUNTIF('Round 3 - Hole by Hole'!R86,"="&amp;$R$3+1))+(COUNTIF('Round 3 - Hole by Hole'!S86,"="&amp;$S$3+1))+(COUNTIF('Round 3 - Hole by Hole'!T86,"="&amp;$T$3+1))</f>
        <v>3</v>
      </c>
      <c r="U89" s="87">
        <f>SUM(COUNTIF('Round 3 - Hole by Hole'!B86,"="&amp;$B$3+2))+(COUNTIF('Round 3 - Hole by Hole'!C86,"="&amp;$C$3+2))+(COUNTIF('Round 3 - Hole by Hole'!D86,"="&amp;$D$3+2))+(COUNTIF('Round 3 - Hole by Hole'!E86,"="&amp;$E$3+2))+(COUNTIF('Round 3 - Hole by Hole'!F86,"="&amp;$F$3+2))+(COUNTIF('Round 3 - Hole by Hole'!G86,"="&amp;$G$3+2))+(COUNTIF('Round 3 - Hole by Hole'!H86,"="&amp;$H$3+2))+(COUNTIF('Round 3 - Hole by Hole'!I86,"="&amp;$I$3+2))+(COUNTIF('Round 3 - Hole by Hole'!J86,"="&amp;$J$3+2))+(COUNTIF('Round 3 - Hole by Hole'!L86,"="&amp;$L$3+2))+(COUNTIF('Round 3 - Hole by Hole'!M86,"="&amp;$M$3+2))+(COUNTIF('Round 3 - Hole by Hole'!N86,"="&amp;$N$3+2))+(COUNTIF('Round 3 - Hole by Hole'!O86,"="&amp;$O$3+2))+(COUNTIF('Round 3 - Hole by Hole'!P86,"="&amp;$P$3+2))+(COUNTIF('Round 3 - Hole by Hole'!Q86,"="&amp;$Q$3+2))+(COUNTIF('Round 3 - Hole by Hole'!R86,"="&amp;$R$3+2))+(COUNTIF('Round 3 - Hole by Hole'!S86,"="&amp;$S$3+2))+(COUNTIF('Round 3 - Hole by Hole'!T86,"="&amp;$T$3+2))</f>
        <v>6</v>
      </c>
      <c r="V89" s="87">
        <f>SUM(COUNTIF('Round 3 - Hole by Hole'!B86,"&gt;"&amp;$B$3+2.1))+(COUNTIF('Round 3 - Hole by Hole'!C86,"&gt;"&amp;$C$3+2.1))+(COUNTIF('Round 3 - Hole by Hole'!D86,"&gt;"&amp;$D$3+2.1))+(COUNTIF('Round 3 - Hole by Hole'!E86,"&gt;"&amp;$E$3+2.1))+(COUNTIF('Round 3 - Hole by Hole'!F86,"&gt;"&amp;$F$3+2.1))+(COUNTIF('Round 3 - Hole by Hole'!G86,"&gt;"&amp;$G$3+2.1))+(COUNTIF('Round 3 - Hole by Hole'!H86,"&gt;"&amp;$H$3+2.1))+(COUNTIF('Round 3 - Hole by Hole'!I86,"&gt;"&amp;$I$3+2.1))+(COUNTIF('Round 3 - Hole by Hole'!J86,"&gt;"&amp;$J$3+2.1))+(COUNTIF('Round 3 - Hole by Hole'!L86,"&gt;"&amp;$L$3+2.1))+(COUNTIF('Round 3 - Hole by Hole'!M86,"&gt;"&amp;$M$3+2.1))+(COUNTIF('Round 3 - Hole by Hole'!N86,"&gt;"&amp;$N$3+2.1))+(COUNTIF('Round 3 - Hole by Hole'!O86,"&gt;"&amp;$O$3+2.1))+(COUNTIF('Round 3 - Hole by Hole'!P86,"&gt;"&amp;$P$3+2.1))+(COUNTIF('Round 3 - Hole by Hole'!Q86,"&gt;"&amp;$Q$3+2.1))+(COUNTIF('Round 3 - Hole by Hole'!R86,"&gt;"&amp;$R$3+2.1))+(COUNTIF('Round 3 - Hole by Hole'!S86,"&gt;"&amp;$S$3+2.1))+(COUNTIF('Round 3 - Hole by Hole'!T86,"&gt;"&amp;$T$3+2.1))</f>
        <v>8</v>
      </c>
      <c r="X89" s="86">
        <f t="shared" si="123"/>
        <v>0</v>
      </c>
      <c r="Y89" s="86">
        <f t="shared" si="119"/>
        <v>0</v>
      </c>
      <c r="Z89" s="86">
        <f t="shared" si="120"/>
        <v>1</v>
      </c>
      <c r="AA89" s="86">
        <f t="shared" si="121"/>
        <v>5</v>
      </c>
      <c r="AB89" s="86">
        <f t="shared" si="122"/>
        <v>20</v>
      </c>
      <c r="AC89" s="86">
        <f t="shared" si="124"/>
        <v>28</v>
      </c>
    </row>
    <row r="91" spans="1:29">
      <c r="A91" s="89" t="str">
        <f>'Players by Team'!A33</f>
        <v>MIDLOTHIAN</v>
      </c>
      <c r="B91" s="88"/>
      <c r="C91" s="83">
        <f t="shared" ref="C91:H91" si="125">SUM(C92:C96)</f>
        <v>0</v>
      </c>
      <c r="D91" s="83">
        <f t="shared" si="125"/>
        <v>6</v>
      </c>
      <c r="E91" s="83">
        <f t="shared" si="125"/>
        <v>29</v>
      </c>
      <c r="F91" s="83">
        <f t="shared" si="125"/>
        <v>43</v>
      </c>
      <c r="G91" s="83">
        <f t="shared" si="125"/>
        <v>8</v>
      </c>
      <c r="H91" s="83">
        <f t="shared" si="125"/>
        <v>4</v>
      </c>
      <c r="I91" s="84"/>
      <c r="J91" s="83">
        <f t="shared" ref="J91:O91" si="126">SUM(J92:J96)</f>
        <v>0</v>
      </c>
      <c r="K91" s="83">
        <f t="shared" si="126"/>
        <v>5</v>
      </c>
      <c r="L91" s="83">
        <f t="shared" si="126"/>
        <v>31</v>
      </c>
      <c r="M91" s="83">
        <f t="shared" si="126"/>
        <v>33</v>
      </c>
      <c r="N91" s="83">
        <f t="shared" si="126"/>
        <v>14</v>
      </c>
      <c r="O91" s="83">
        <f t="shared" si="126"/>
        <v>7</v>
      </c>
      <c r="P91" s="84"/>
      <c r="Q91" s="83">
        <f t="shared" ref="Q91:V91" si="127">SUM(Q92:Q96)</f>
        <v>0</v>
      </c>
      <c r="R91" s="83">
        <f t="shared" si="127"/>
        <v>4</v>
      </c>
      <c r="S91" s="83">
        <f t="shared" si="127"/>
        <v>32</v>
      </c>
      <c r="T91" s="83">
        <f t="shared" si="127"/>
        <v>45</v>
      </c>
      <c r="U91" s="83">
        <f t="shared" si="127"/>
        <v>6</v>
      </c>
      <c r="V91" s="83">
        <f t="shared" si="127"/>
        <v>3</v>
      </c>
      <c r="X91" s="83">
        <f t="shared" ref="X91:AC91" si="128">SUM(X92:X96)</f>
        <v>0</v>
      </c>
      <c r="Y91" s="83">
        <f t="shared" si="128"/>
        <v>15</v>
      </c>
      <c r="Z91" s="83">
        <f t="shared" si="128"/>
        <v>92</v>
      </c>
      <c r="AA91" s="83">
        <f t="shared" si="128"/>
        <v>121</v>
      </c>
      <c r="AB91" s="83">
        <f t="shared" si="128"/>
        <v>28</v>
      </c>
      <c r="AC91" s="83">
        <f t="shared" si="128"/>
        <v>14</v>
      </c>
    </row>
    <row r="92" spans="1:29">
      <c r="A92" s="60" t="str">
        <f>'Players by Team'!A34</f>
        <v>MACIE GAITHER</v>
      </c>
      <c r="B92" s="90"/>
      <c r="C92" s="86">
        <f>SUM(COUNTIF('Round 1 - Hole by Hole'!B89,"&lt;"&amp;$B$2-1.9))+(COUNTIF('Round 1 - Hole by Hole'!C89,"&lt;"&amp;$C$2-1.9))+(COUNTIF('Round 1 - Hole by Hole'!D89,"&lt;"&amp;$D$2-1.9))+(COUNTIF('Round 1 - Hole by Hole'!E89,"&lt;"&amp;$E$2-1.9))+(COUNTIF('Round 1 - Hole by Hole'!F89,"&lt;"&amp;$F$2-1.9))+(COUNTIF('Round 1 - Hole by Hole'!G89,"&lt;"&amp;$G$2-1.9))+(COUNTIF('Round 1 - Hole by Hole'!H89,"&lt;"&amp;$H$2-1.9))+(COUNTIF('Round 1 - Hole by Hole'!I89,"&lt;"&amp;$I$2-1.9))+(COUNTIF('Round 1 - Hole by Hole'!J89,"&lt;"&amp;$J$2-1.9))+(COUNTIF('Round 1 - Hole by Hole'!L89,"&lt;"&amp;$L$2-1.9))+(COUNTIF('Round 1 - Hole by Hole'!M89,"&lt;"&amp;$M$2-1.9))+(COUNTIF('Round 1 - Hole by Hole'!N89,"&lt;"&amp;$N$2-1.9))+(COUNTIF('Round 1 - Hole by Hole'!O89,"&lt;"&amp;$O$2-1.9))+(COUNTIF('Round 1 - Hole by Hole'!P89,"&lt;"&amp;$P$2-1.9))+(COUNTIF('Round 1 - Hole by Hole'!Q89,"&lt;"&amp;$Q$2-1.9))+(COUNTIF('Round 1 - Hole by Hole'!R89,"&lt;"&amp;$R$2-1.9))+(COUNTIF('Round 1 - Hole by Hole'!S89,"&lt;"&amp;$S$2-1.9))+(COUNTIF('Round 1 - Hole by Hole'!T89,"&lt;"&amp;$T$2-1.9))</f>
        <v>0</v>
      </c>
      <c r="D92" s="87">
        <f>SUM(COUNTIF('Round 1 - Hole by Hole'!B89,"="&amp;$B$2-1))+(COUNTIF('Round 1 - Hole by Hole'!C89,"="&amp;$C$2-1))+(COUNTIF('Round 1 - Hole by Hole'!D89,"="&amp;$D$2-1))+(COUNTIF('Round 1 - Hole by Hole'!E89,"="&amp;$E$2-1))+(COUNTIF('Round 1 - Hole by Hole'!F89,"="&amp;$F$2-1))+(COUNTIF('Round 1 - Hole by Hole'!G89,"="&amp;$G$2-1))+(COUNTIF('Round 1 - Hole by Hole'!H89,"="&amp;$H$2-1))+(COUNTIF('Round 1 - Hole by Hole'!I89,"="&amp;$I$2-1))+(COUNTIF('Round 1 - Hole by Hole'!J89,"="&amp;$J$2-1))+(COUNTIF('Round 1 - Hole by Hole'!L89,"="&amp;$L$2-1))+(COUNTIF('Round 1 - Hole by Hole'!M89,"="&amp;$M$2-1))+(COUNTIF('Round 1 - Hole by Hole'!N89,"="&amp;$N$2-1))+(COUNTIF('Round 1 - Hole by Hole'!O89,"="&amp;$O$2-1))+(COUNTIF('Round 1 - Hole by Hole'!P89,"="&amp;$P$2-1))+(COUNTIF('Round 1 - Hole by Hole'!Q89,"="&amp;$Q$2-1))+(COUNTIF('Round 1 - Hole by Hole'!R89,"="&amp;$R$2-1))+(COUNTIF('Round 1 - Hole by Hole'!S89,"="&amp;$S$2-1))+(COUNTIF('Round 1 - Hole by Hole'!T89,"="&amp;$T$2-1))</f>
        <v>1</v>
      </c>
      <c r="E92" s="87">
        <f>SUM(COUNTIF('Round 1 - Hole by Hole'!B89,"="&amp;$B$2))+(COUNTIF('Round 1 - Hole by Hole'!C89,"="&amp;$C$2))+(COUNTIF('Round 1 - Hole by Hole'!D89,"="&amp;$D$2))+(COUNTIF('Round 1 - Hole by Hole'!E89,"="&amp;$E$2))+(COUNTIF('Round 1 - Hole by Hole'!F89,"="&amp;$F$2))+(COUNTIF('Round 1 - Hole by Hole'!G89,"="&amp;$G$2))+(COUNTIF('Round 1 - Hole by Hole'!H89,"="&amp;$H$2))+(COUNTIF('Round 1 - Hole by Hole'!I89,"="&amp;$I$2))+(COUNTIF('Round 1 - Hole by Hole'!J89,"="&amp;$J$2))+(COUNTIF('Round 1 - Hole by Hole'!L89,"="&amp;$L$2))+(COUNTIF('Round 1 - Hole by Hole'!M89,"="&amp;$M$2))+(COUNTIF('Round 1 - Hole by Hole'!N89,"="&amp;$N$2))+(COUNTIF('Round 1 - Hole by Hole'!O89,"="&amp;$O$2))+(COUNTIF('Round 1 - Hole by Hole'!P89,"="&amp;$P$2))+(COUNTIF('Round 1 - Hole by Hole'!Q89,"="&amp;$Q$2))+(COUNTIF('Round 1 - Hole by Hole'!R89,"="&amp;$R$2))+(COUNTIF('Round 1 - Hole by Hole'!S89,"="&amp;$S$2))+(COUNTIF('Round 1 - Hole by Hole'!T89,"="&amp;$T$2))</f>
        <v>7</v>
      </c>
      <c r="F92" s="87">
        <f>SUM(COUNTIF('Round 1 - Hole by Hole'!B89,"="&amp;$B$2+1))+(COUNTIF('Round 1 - Hole by Hole'!C89,"="&amp;$C$2+1))+(COUNTIF('Round 1 - Hole by Hole'!D89,"="&amp;$D$2+1))+(COUNTIF('Round 1 - Hole by Hole'!E89,"="&amp;$E$2+1))+(COUNTIF('Round 1 - Hole by Hole'!F89,"="&amp;$F$2+1))+(COUNTIF('Round 1 - Hole by Hole'!G89,"="&amp;$G$2+1))+(COUNTIF('Round 1 - Hole by Hole'!H89,"="&amp;$H$2+1))+(COUNTIF('Round 1 - Hole by Hole'!I89,"="&amp;$I$2+1))+(COUNTIF('Round 1 - Hole by Hole'!J89,"="&amp;$J$2+1))+(COUNTIF('Round 1 - Hole by Hole'!L89,"="&amp;$L$2+1))+(COUNTIF('Round 1 - Hole by Hole'!M89,"="&amp;$M$2+1))+(COUNTIF('Round 1 - Hole by Hole'!N89,"="&amp;$N$2+1))+(COUNTIF('Round 1 - Hole by Hole'!O89,"="&amp;$O$2+1))+(COUNTIF('Round 1 - Hole by Hole'!P89,"="&amp;$P$2+1))+(COUNTIF('Round 1 - Hole by Hole'!Q89,"="&amp;$Q$2+1))+(COUNTIF('Round 1 - Hole by Hole'!R89,"="&amp;$R$2+1))+(COUNTIF('Round 1 - Hole by Hole'!S89,"="&amp;$S$2+1))+(COUNTIF('Round 1 - Hole by Hole'!T89,"="&amp;$T$2+1))</f>
        <v>9</v>
      </c>
      <c r="G92" s="87">
        <f>SUM(COUNTIF('Round 1 - Hole by Hole'!B89,"="&amp;$B$2+2))+(COUNTIF('Round 1 - Hole by Hole'!C89,"="&amp;$C$2+2))+(COUNTIF('Round 1 - Hole by Hole'!D89,"="&amp;$D$2+2))+(COUNTIF('Round 1 - Hole by Hole'!E89,"="&amp;$E$2+2))+(COUNTIF('Round 1 - Hole by Hole'!F89,"="&amp;$F$2+2))+(COUNTIF('Round 1 - Hole by Hole'!G89,"="&amp;$G$2+2))+(COUNTIF('Round 1 - Hole by Hole'!H89,"="&amp;$H$2+2))+(COUNTIF('Round 1 - Hole by Hole'!I89,"="&amp;$I$2+2))+(COUNTIF('Round 1 - Hole by Hole'!J89,"="&amp;$J$2+2))+(COUNTIF('Round 1 - Hole by Hole'!L89,"="&amp;$L$2+2))+(COUNTIF('Round 1 - Hole by Hole'!M89,"="&amp;$M$2+2))+(COUNTIF('Round 1 - Hole by Hole'!N89,"="&amp;$N$2+2))+(COUNTIF('Round 1 - Hole by Hole'!O89,"="&amp;$O$2+2))+(COUNTIF('Round 1 - Hole by Hole'!P89,"="&amp;$P$2+2))+(COUNTIF('Round 1 - Hole by Hole'!Q89,"="&amp;$Q$2+2))+(COUNTIF('Round 1 - Hole by Hole'!R89,"="&amp;$R$2+2))+(COUNTIF('Round 1 - Hole by Hole'!S89,"="&amp;$S$2+2))+(COUNTIF('Round 1 - Hole by Hole'!T89,"="&amp;$T$2+2))</f>
        <v>0</v>
      </c>
      <c r="H92" s="87">
        <f>SUM(COUNTIF('Round 1 - Hole by Hole'!B89,"&gt;"&amp;$B$2+2.1))+(COUNTIF('Round 1 - Hole by Hole'!C89,"&gt;"&amp;$C$2+2.1))+(COUNTIF('Round 1 - Hole by Hole'!D89,"&gt;"&amp;$D$2+2.1))+(COUNTIF('Round 1 - Hole by Hole'!E89,"&gt;"&amp;$E$2+2.1))+(COUNTIF('Round 1 - Hole by Hole'!F89,"&gt;"&amp;$F$2+2.1))+(COUNTIF('Round 1 - Hole by Hole'!G89,"&gt;"&amp;$G$2+2.1))+(COUNTIF('Round 1 - Hole by Hole'!H89,"&gt;"&amp;$H$2+2.1))+(COUNTIF('Round 1 - Hole by Hole'!I89,"&gt;"&amp;$I$2+2.1))+(COUNTIF('Round 1 - Hole by Hole'!J89,"&gt;"&amp;$J$2+2.1))+(COUNTIF('Round 1 - Hole by Hole'!L89,"&gt;"&amp;$L$2+2.1))+(COUNTIF('Round 1 - Hole by Hole'!M89,"&gt;"&amp;$M$2+2.1))+(COUNTIF('Round 1 - Hole by Hole'!N89,"&gt;"&amp;$N$2+2.1))+(COUNTIF('Round 1 - Hole by Hole'!O89,"&gt;"&amp;$O$2+2.1))+(COUNTIF('Round 1 - Hole by Hole'!P89,"&gt;"&amp;$P$2+2.1))+(COUNTIF('Round 1 - Hole by Hole'!Q89,"&gt;"&amp;$Q$2+2.1))+(COUNTIF('Round 1 - Hole by Hole'!R89,"&gt;"&amp;$R$2+2.1))+(COUNTIF('Round 1 - Hole by Hole'!S89,"&gt;"&amp;$S$2+2.1))+(COUNTIF('Round 1 - Hole by Hole'!T89,"&gt;"&amp;$T$2+2.1))</f>
        <v>1</v>
      </c>
      <c r="J92" s="86">
        <f>SUM(COUNTIF('Round 2 - Hole by Hole'!B89,"&lt;"&amp;$B$2-1.9))+(COUNTIF('Round 2 - Hole by Hole'!C89,"&lt;"&amp;$C$2-1.9))+(COUNTIF('Round 2 - Hole by Hole'!D89,"&lt;"&amp;$D$2-1.9))+(COUNTIF('Round 2 - Hole by Hole'!E89,"&lt;"&amp;$E$2-1.9))+(COUNTIF('Round 2 - Hole by Hole'!F89,"&lt;"&amp;$F$2-1.9))+(COUNTIF('Round 2 - Hole by Hole'!G89,"&lt;"&amp;$G$2-1.9))+(COUNTIF('Round 2 - Hole by Hole'!H89,"&lt;"&amp;$H$2-1.9))+(COUNTIF('Round 2 - Hole by Hole'!I89,"&lt;"&amp;$I$2-1.9))+(COUNTIF('Round 2 - Hole by Hole'!J89,"&lt;"&amp;$J$2-1.9))+(COUNTIF('Round 2 - Hole by Hole'!L89,"&lt;"&amp;$L$2-1.9))+(COUNTIF('Round 2 - Hole by Hole'!M89,"&lt;"&amp;$M$2-1.9))+(COUNTIF('Round 2 - Hole by Hole'!N89,"&lt;"&amp;$N$2-1.9))+(COUNTIF('Round 2 - Hole by Hole'!O89,"&lt;"&amp;$O$2-1.9))+(COUNTIF('Round 2 - Hole by Hole'!P89,"&lt;"&amp;$P$2-1.9))+(COUNTIF('Round 2 - Hole by Hole'!Q89,"&lt;"&amp;$Q$2-1.9))+(COUNTIF('Round 2 - Hole by Hole'!R89,"&lt;"&amp;$R$2-1.9))+(COUNTIF('Round 2 - Hole by Hole'!S89,"&lt;"&amp;$S$2-1.9))+(COUNTIF('Round 2 - Hole by Hole'!T89,"&lt;"&amp;$T$2-1.9))</f>
        <v>0</v>
      </c>
      <c r="K92" s="87">
        <f>SUM(COUNTIF('Round 2 - Hole by Hole'!B89,"="&amp;$B$2-1))+(COUNTIF('Round 2 - Hole by Hole'!C89,"="&amp;$C$2-1))+(COUNTIF('Round 2 - Hole by Hole'!D89,"="&amp;$D$2-1))+(COUNTIF('Round 2 - Hole by Hole'!E89,"="&amp;$E$2-1))+(COUNTIF('Round 2 - Hole by Hole'!F89,"="&amp;$F$2-1))+(COUNTIF('Round 2 - Hole by Hole'!G89,"="&amp;$G$2-1))+(COUNTIF('Round 2 - Hole by Hole'!H89,"="&amp;$H$2-1))+(COUNTIF('Round 2 - Hole by Hole'!I89,"="&amp;$I$2-1))+(COUNTIF('Round 2 - Hole by Hole'!J89,"="&amp;$J$2-1))+(COUNTIF('Round 2 - Hole by Hole'!L89,"="&amp;$L$2-1))+(COUNTIF('Round 2 - Hole by Hole'!M89,"="&amp;$M$2-1))+(COUNTIF('Round 2 - Hole by Hole'!N89,"="&amp;$N$2-1))+(COUNTIF('Round 2 - Hole by Hole'!O89,"="&amp;$O$2-1))+(COUNTIF('Round 2 - Hole by Hole'!P89,"="&amp;$P$2-1))+(COUNTIF('Round 2 - Hole by Hole'!Q89,"="&amp;$Q$2-1))+(COUNTIF('Round 2 - Hole by Hole'!R89,"="&amp;$R$2-1))+(COUNTIF('Round 2 - Hole by Hole'!S89,"="&amp;$S$2-1))+(COUNTIF('Round 2 - Hole by Hole'!T89,"="&amp;$T$2-1))</f>
        <v>2</v>
      </c>
      <c r="L92" s="87">
        <f>SUM(COUNTIF('Round 2 - Hole by Hole'!B89,"="&amp;$B$2))+(COUNTIF('Round 2 - Hole by Hole'!C89,"="&amp;$C$2))+(COUNTIF('Round 2 - Hole by Hole'!D89,"="&amp;$D$2))+(COUNTIF('Round 2 - Hole by Hole'!E89,"="&amp;$E$2))+(COUNTIF('Round 2 - Hole by Hole'!F89,"="&amp;$F$2))+(COUNTIF('Round 2 - Hole by Hole'!G89,"="&amp;$G$2))+(COUNTIF('Round 2 - Hole by Hole'!H89,"="&amp;$H$2))+(COUNTIF('Round 2 - Hole by Hole'!I89,"="&amp;$I$2))+(COUNTIF('Round 2 - Hole by Hole'!J89,"="&amp;$J$2))+(COUNTIF('Round 2 - Hole by Hole'!L89,"="&amp;$L$2))+(COUNTIF('Round 2 - Hole by Hole'!M89,"="&amp;$M$2))+(COUNTIF('Round 2 - Hole by Hole'!N89,"="&amp;$N$2))+(COUNTIF('Round 2 - Hole by Hole'!O89,"="&amp;$O$2))+(COUNTIF('Round 2 - Hole by Hole'!P89,"="&amp;$P$2))+(COUNTIF('Round 2 - Hole by Hole'!Q89,"="&amp;$Q$2))+(COUNTIF('Round 2 - Hole by Hole'!R89,"="&amp;$R$2))+(COUNTIF('Round 2 - Hole by Hole'!S89,"="&amp;$S$2))+(COUNTIF('Round 2 - Hole by Hole'!T89,"="&amp;$T$2))</f>
        <v>7</v>
      </c>
      <c r="M92" s="87">
        <f>SUM(COUNTIF('Round 2 - Hole by Hole'!B89,"="&amp;$B$2+1))+(COUNTIF('Round 2 - Hole by Hole'!C89,"="&amp;$C$2+1))+(COUNTIF('Round 2 - Hole by Hole'!D89,"="&amp;$D$2+1))+(COUNTIF('Round 2 - Hole by Hole'!E89,"="&amp;$E$2+1))+(COUNTIF('Round 2 - Hole by Hole'!F89,"="&amp;$F$2+1))+(COUNTIF('Round 2 - Hole by Hole'!G89,"="&amp;$G$2+1))+(COUNTIF('Round 2 - Hole by Hole'!H89,"="&amp;$H$2+1))+(COUNTIF('Round 2 - Hole by Hole'!I89,"="&amp;$I$2+1))+(COUNTIF('Round 2 - Hole by Hole'!J89,"="&amp;$J$2+1))+(COUNTIF('Round 2 - Hole by Hole'!L89,"="&amp;$L$2+1))+(COUNTIF('Round 2 - Hole by Hole'!M89,"="&amp;$M$2+1))+(COUNTIF('Round 2 - Hole by Hole'!N89,"="&amp;$N$2+1))+(COUNTIF('Round 2 - Hole by Hole'!O89,"="&amp;$O$2+1))+(COUNTIF('Round 2 - Hole by Hole'!P89,"="&amp;$P$2+1))+(COUNTIF('Round 2 - Hole by Hole'!Q89,"="&amp;$Q$2+1))+(COUNTIF('Round 2 - Hole by Hole'!R89,"="&amp;$R$2+1))+(COUNTIF('Round 2 - Hole by Hole'!S89,"="&amp;$S$2+1))+(COUNTIF('Round 2 - Hole by Hole'!T89,"="&amp;$T$2+1))</f>
        <v>6</v>
      </c>
      <c r="N92" s="87">
        <f>SUM(COUNTIF('Round 2 - Hole by Hole'!B89,"="&amp;$B$2+2))+(COUNTIF('Round 2 - Hole by Hole'!C89,"="&amp;$C$2+2))+(COUNTIF('Round 2 - Hole by Hole'!D89,"="&amp;$D$2+2))+(COUNTIF('Round 2 - Hole by Hole'!E89,"="&amp;$E$2+2))+(COUNTIF('Round 2 - Hole by Hole'!F89,"="&amp;$F$2+2))+(COUNTIF('Round 2 - Hole by Hole'!G89,"="&amp;$G$2+2))+(COUNTIF('Round 2 - Hole by Hole'!H89,"="&amp;$H$2+2))+(COUNTIF('Round 2 - Hole by Hole'!I89,"="&amp;$I$2+2))+(COUNTIF('Round 2 - Hole by Hole'!J89,"="&amp;$J$2+2))+(COUNTIF('Round 2 - Hole by Hole'!L89,"="&amp;$L$2+2))+(COUNTIF('Round 2 - Hole by Hole'!M89,"="&amp;$M$2+2))+(COUNTIF('Round 2 - Hole by Hole'!N89,"="&amp;$N$2+2))+(COUNTIF('Round 2 - Hole by Hole'!O89,"="&amp;$O$2+2))+(COUNTIF('Round 2 - Hole by Hole'!P89,"="&amp;$P$2+2))+(COUNTIF('Round 2 - Hole by Hole'!Q89,"="&amp;$Q$2+2))+(COUNTIF('Round 2 - Hole by Hole'!R89,"="&amp;$R$2+2))+(COUNTIF('Round 2 - Hole by Hole'!S89,"="&amp;$S$2+2))+(COUNTIF('Round 2 - Hole by Hole'!T89,"="&amp;$T$2+2))</f>
        <v>2</v>
      </c>
      <c r="O92" s="87">
        <f>SUM(COUNTIF('Round 2 - Hole by Hole'!B89,"&gt;"&amp;$B$2+2.1))+(COUNTIF('Round 2 - Hole by Hole'!C89,"&gt;"&amp;$C$2+2.1))+(COUNTIF('Round 2 - Hole by Hole'!D89,"&gt;"&amp;$D$2+2.1))+(COUNTIF('Round 2 - Hole by Hole'!E89,"&gt;"&amp;$E$2+2.1))+(COUNTIF('Round 2 - Hole by Hole'!F89,"&gt;"&amp;$F$2+2.1))+(COUNTIF('Round 2 - Hole by Hole'!G89,"&gt;"&amp;$G$2+2.1))+(COUNTIF('Round 2 - Hole by Hole'!H89,"&gt;"&amp;$H$2+2.1))+(COUNTIF('Round 2 - Hole by Hole'!I89,"&gt;"&amp;$I$2+2.1))+(COUNTIF('Round 2 - Hole by Hole'!J89,"&gt;"&amp;$J$2+2.1))+(COUNTIF('Round 2 - Hole by Hole'!L89,"&gt;"&amp;$L$2+2.1))+(COUNTIF('Round 2 - Hole by Hole'!M89,"&gt;"&amp;$M$2+2.1))+(COUNTIF('Round 2 - Hole by Hole'!N89,"&gt;"&amp;$N$2+2.1))+(COUNTIF('Round 2 - Hole by Hole'!O89,"&gt;"&amp;$O$2+2.1))+(COUNTIF('Round 2 - Hole by Hole'!P89,"&gt;"&amp;$P$2+2.1))+(COUNTIF('Round 2 - Hole by Hole'!Q89,"&gt;"&amp;$Q$2+2.1))+(COUNTIF('Round 2 - Hole by Hole'!R89,"&gt;"&amp;$R$2+2.1))+(COUNTIF('Round 2 - Hole by Hole'!S89,"&gt;"&amp;$S$2+2.1))+(COUNTIF('Round 2 - Hole by Hole'!T89,"&gt;"&amp;$T$2+2.1))</f>
        <v>1</v>
      </c>
      <c r="Q92" s="86">
        <f>SUM(COUNTIF('Round 3 - Hole by Hole'!B89,"&lt;"&amp;$B$3-1.9))+(COUNTIF('Round 3 - Hole by Hole'!C89,"&lt;"&amp;$C$3-1.9))+(COUNTIF('Round 3 - Hole by Hole'!D89,"&lt;"&amp;$D$3-1.9))+(COUNTIF('Round 3 - Hole by Hole'!E89,"&lt;"&amp;$E$3-1.9))+(COUNTIF('Round 3 - Hole by Hole'!F89,"&lt;"&amp;$F$3-1.9))+(COUNTIF('Round 3 - Hole by Hole'!G89,"&lt;"&amp;$G$3-1.9))+(COUNTIF('Round 3 - Hole by Hole'!H89,"&lt;"&amp;$H$3-1.9))+(COUNTIF('Round 3 - Hole by Hole'!I89,"&lt;"&amp;$I$3-1.9))+(COUNTIF('Round 3 - Hole by Hole'!J89,"&lt;"&amp;$J$3-1.9))+(COUNTIF('Round 3 - Hole by Hole'!L89,"&lt;"&amp;$L$3-1.9))+(COUNTIF('Round 3 - Hole by Hole'!M89,"&lt;"&amp;$M$3-1.9))+(COUNTIF('Round 3 - Hole by Hole'!N89,"&lt;"&amp;$N$3-1.9))+(COUNTIF('Round 3 - Hole by Hole'!O89,"&lt;"&amp;$O$3-1.9))+(COUNTIF('Round 3 - Hole by Hole'!P89,"&lt;"&amp;$P$3-1.9))+(COUNTIF('Round 3 - Hole by Hole'!Q89,"&lt;"&amp;$Q$3-1.9))+(COUNTIF('Round 3 - Hole by Hole'!R89,"&lt;"&amp;$R$3-1.9))+(COUNTIF('Round 3 - Hole by Hole'!S89,"&lt;"&amp;$S$3-1.9))+(COUNTIF('Round 3 - Hole by Hole'!T89,"&lt;"&amp;$T$3-1.9))</f>
        <v>0</v>
      </c>
      <c r="R92" s="87">
        <f>SUM(COUNTIF('Round 3 - Hole by Hole'!B89,"="&amp;$B$3-1))+(COUNTIF('Round 3 - Hole by Hole'!C89,"="&amp;$C$3-1))+(COUNTIF('Round 3 - Hole by Hole'!D89,"="&amp;$D$3-1))+(COUNTIF('Round 3 - Hole by Hole'!E89,"="&amp;$E$3-1))+(COUNTIF('Round 3 - Hole by Hole'!F89,"="&amp;$F$3-1))+(COUNTIF('Round 3 - Hole by Hole'!G89,"="&amp;$G$3-1))+(COUNTIF('Round 3 - Hole by Hole'!H89,"="&amp;$H$3-1))+(COUNTIF('Round 3 - Hole by Hole'!I89,"="&amp;$I$3-1))+(COUNTIF('Round 3 - Hole by Hole'!J89,"="&amp;$J$3-1))+(COUNTIF('Round 3 - Hole by Hole'!L89,"="&amp;$L$3-1))+(COUNTIF('Round 3 - Hole by Hole'!M89,"="&amp;$M$3-1))+(COUNTIF('Round 3 - Hole by Hole'!N89,"="&amp;$N$3-1))+(COUNTIF('Round 3 - Hole by Hole'!O89,"="&amp;$O$3-1))+(COUNTIF('Round 3 - Hole by Hole'!P89,"="&amp;$P$3-1))+(COUNTIF('Round 3 - Hole by Hole'!Q89,"="&amp;$Q$3-1))+(COUNTIF('Round 3 - Hole by Hole'!R89,"="&amp;$R$3-1))+(COUNTIF('Round 3 - Hole by Hole'!S89,"="&amp;$S$3-1))+(COUNTIF('Round 3 - Hole by Hole'!T89,"="&amp;$T$3-1))</f>
        <v>0</v>
      </c>
      <c r="S92" s="87">
        <f>SUM(COUNTIF('Round 3 - Hole by Hole'!B89,"="&amp;$B$3))+(COUNTIF('Round 3 - Hole by Hole'!C89,"="&amp;$C$3))+(COUNTIF('Round 3 - Hole by Hole'!D89,"="&amp;$D$3))+(COUNTIF('Round 3 - Hole by Hole'!E89,"="&amp;$E$3))+(COUNTIF('Round 3 - Hole by Hole'!F89,"="&amp;$F$3))+(COUNTIF('Round 3 - Hole by Hole'!G89,"="&amp;$G$3))+(COUNTIF('Round 3 - Hole by Hole'!H89,"="&amp;$H$3))+(COUNTIF('Round 3 - Hole by Hole'!I89,"="&amp;$I$3))+(COUNTIF('Round 3 - Hole by Hole'!J89,"="&amp;$J$3))+(COUNTIF('Round 3 - Hole by Hole'!L89,"="&amp;$L$3))+(COUNTIF('Round 3 - Hole by Hole'!M89,"="&amp;$M$3))+(COUNTIF('Round 3 - Hole by Hole'!N89,"="&amp;$N$3))+(COUNTIF('Round 3 - Hole by Hole'!O89,"="&amp;$O$3))+(COUNTIF('Round 3 - Hole by Hole'!P89,"="&amp;$P$3))+(COUNTIF('Round 3 - Hole by Hole'!Q89,"="&amp;$Q$3))+(COUNTIF('Round 3 - Hole by Hole'!R89,"="&amp;$R$3))+(COUNTIF('Round 3 - Hole by Hole'!S89,"="&amp;$S$3))+(COUNTIF('Round 3 - Hole by Hole'!T89,"="&amp;$T$3))</f>
        <v>7</v>
      </c>
      <c r="T92" s="87">
        <f>SUM(COUNTIF('Round 3 - Hole by Hole'!B89,"="&amp;$B$3+1))+(COUNTIF('Round 3 - Hole by Hole'!C89,"="&amp;$C$3+1))+(COUNTIF('Round 3 - Hole by Hole'!D89,"="&amp;$D$3+1))+(COUNTIF('Round 3 - Hole by Hole'!E89,"="&amp;$E$3+1))+(COUNTIF('Round 3 - Hole by Hole'!F89,"="&amp;$F$3+1))+(COUNTIF('Round 3 - Hole by Hole'!G89,"="&amp;$G$3+1))+(COUNTIF('Round 3 - Hole by Hole'!H89,"="&amp;$H$3+1))+(COUNTIF('Round 3 - Hole by Hole'!I89,"="&amp;$I$3+1))+(COUNTIF('Round 3 - Hole by Hole'!J89,"="&amp;$J$3+1))+(COUNTIF('Round 3 - Hole by Hole'!L89,"="&amp;$L$3+1))+(COUNTIF('Round 3 - Hole by Hole'!M89,"="&amp;$M$3+1))+(COUNTIF('Round 3 - Hole by Hole'!N89,"="&amp;$N$3+1))+(COUNTIF('Round 3 - Hole by Hole'!O89,"="&amp;$O$3+1))+(COUNTIF('Round 3 - Hole by Hole'!P89,"="&amp;$P$3+1))+(COUNTIF('Round 3 - Hole by Hole'!Q89,"="&amp;$Q$3+1))+(COUNTIF('Round 3 - Hole by Hole'!R89,"="&amp;$R$3+1))+(COUNTIF('Round 3 - Hole by Hole'!S89,"="&amp;$S$3+1))+(COUNTIF('Round 3 - Hole by Hole'!T89,"="&amp;$T$3+1))</f>
        <v>8</v>
      </c>
      <c r="U92" s="87">
        <f>SUM(COUNTIF('Round 3 - Hole by Hole'!B89,"="&amp;$B$3+2))+(COUNTIF('Round 3 - Hole by Hole'!C89,"="&amp;$C$3+2))+(COUNTIF('Round 3 - Hole by Hole'!D89,"="&amp;$D$3+2))+(COUNTIF('Round 3 - Hole by Hole'!E89,"="&amp;$E$3+2))+(COUNTIF('Round 3 - Hole by Hole'!F89,"="&amp;$F$3+2))+(COUNTIF('Round 3 - Hole by Hole'!G89,"="&amp;$G$3+2))+(COUNTIF('Round 3 - Hole by Hole'!H89,"="&amp;$H$3+2))+(COUNTIF('Round 3 - Hole by Hole'!I89,"="&amp;$I$3+2))+(COUNTIF('Round 3 - Hole by Hole'!J89,"="&amp;$J$3+2))+(COUNTIF('Round 3 - Hole by Hole'!L89,"="&amp;$L$3+2))+(COUNTIF('Round 3 - Hole by Hole'!M89,"="&amp;$M$3+2))+(COUNTIF('Round 3 - Hole by Hole'!N89,"="&amp;$N$3+2))+(COUNTIF('Round 3 - Hole by Hole'!O89,"="&amp;$O$3+2))+(COUNTIF('Round 3 - Hole by Hole'!P89,"="&amp;$P$3+2))+(COUNTIF('Round 3 - Hole by Hole'!Q89,"="&amp;$Q$3+2))+(COUNTIF('Round 3 - Hole by Hole'!R89,"="&amp;$R$3+2))+(COUNTIF('Round 3 - Hole by Hole'!S89,"="&amp;$S$3+2))+(COUNTIF('Round 3 - Hole by Hole'!T89,"="&amp;$T$3+2))</f>
        <v>2</v>
      </c>
      <c r="V92" s="87">
        <f>SUM(COUNTIF('Round 3 - Hole by Hole'!B89,"&gt;"&amp;$B$3+2.1))+(COUNTIF('Round 3 - Hole by Hole'!C89,"&gt;"&amp;$C$3+2.1))+(COUNTIF('Round 3 - Hole by Hole'!D89,"&gt;"&amp;$D$3+2.1))+(COUNTIF('Round 3 - Hole by Hole'!E89,"&gt;"&amp;$E$3+2.1))+(COUNTIF('Round 3 - Hole by Hole'!F89,"&gt;"&amp;$F$3+2.1))+(COUNTIF('Round 3 - Hole by Hole'!G89,"&gt;"&amp;$G$3+2.1))+(COUNTIF('Round 3 - Hole by Hole'!H89,"&gt;"&amp;$H$3+2.1))+(COUNTIF('Round 3 - Hole by Hole'!I89,"&gt;"&amp;$I$3+2.1))+(COUNTIF('Round 3 - Hole by Hole'!J89,"&gt;"&amp;$J$3+2.1))+(COUNTIF('Round 3 - Hole by Hole'!L89,"&gt;"&amp;$L$3+2.1))+(COUNTIF('Round 3 - Hole by Hole'!M89,"&gt;"&amp;$M$3+2.1))+(COUNTIF('Round 3 - Hole by Hole'!N89,"&gt;"&amp;$N$3+2.1))+(COUNTIF('Round 3 - Hole by Hole'!O89,"&gt;"&amp;$O$3+2.1))+(COUNTIF('Round 3 - Hole by Hole'!P89,"&gt;"&amp;$P$3+2.1))+(COUNTIF('Round 3 - Hole by Hole'!Q89,"&gt;"&amp;$Q$3+2.1))+(COUNTIF('Round 3 - Hole by Hole'!R89,"&gt;"&amp;$R$3+2.1))+(COUNTIF('Round 3 - Hole by Hole'!S89,"&gt;"&amp;$S$3+2.1))+(COUNTIF('Round 3 - Hole by Hole'!T89,"&gt;"&amp;$T$3+2.1))</f>
        <v>1</v>
      </c>
      <c r="X92" s="86">
        <f>SUM(C92,J92,Q92)</f>
        <v>0</v>
      </c>
      <c r="Y92" s="86">
        <f t="shared" ref="Y92:Y96" si="129">SUM(D92,K92,R92)</f>
        <v>3</v>
      </c>
      <c r="Z92" s="86">
        <f t="shared" ref="Z92:Z96" si="130">SUM(E92,L92,S92)</f>
        <v>21</v>
      </c>
      <c r="AA92" s="86">
        <f t="shared" ref="AA92:AA96" si="131">SUM(F92,M92,T92)</f>
        <v>23</v>
      </c>
      <c r="AB92" s="86">
        <f t="shared" ref="AB92:AB96" si="132">SUM(G92,N92,U92)</f>
        <v>4</v>
      </c>
      <c r="AC92" s="86">
        <f>SUM(H92,O92,V92)</f>
        <v>3</v>
      </c>
    </row>
    <row r="93" spans="1:29">
      <c r="A93" s="60" t="str">
        <f>'Players by Team'!A35</f>
        <v>KELLY DUNN</v>
      </c>
      <c r="B93" s="90"/>
      <c r="C93" s="110">
        <f>SUM(COUNTIF('Round 1 - Hole by Hole'!B90,"&lt;"&amp;$B$2-1.9))+(COUNTIF('Round 1 - Hole by Hole'!C90,"&lt;"&amp;$C$2-1.9))+(COUNTIF('Round 1 - Hole by Hole'!D90,"&lt;"&amp;$D$2-1.9))+(COUNTIF('Round 1 - Hole by Hole'!E90,"&lt;"&amp;$E$2-1.9))+(COUNTIF('Round 1 - Hole by Hole'!F90,"&lt;"&amp;$F$2-1.9))+(COUNTIF('Round 1 - Hole by Hole'!G90,"&lt;"&amp;$G$2-1.9))+(COUNTIF('Round 1 - Hole by Hole'!H90,"&lt;"&amp;$H$2-1.9))+(COUNTIF('Round 1 - Hole by Hole'!I90,"&lt;"&amp;$I$2-1.9))+(COUNTIF('Round 1 - Hole by Hole'!J90,"&lt;"&amp;$J$2-1.9))+(COUNTIF('Round 1 - Hole by Hole'!L90,"&lt;"&amp;$L$2-1.9))+(COUNTIF('Round 1 - Hole by Hole'!M90,"&lt;"&amp;$M$2-1.9))+(COUNTIF('Round 1 - Hole by Hole'!N90,"&lt;"&amp;$N$2-1.9))+(COUNTIF('Round 1 - Hole by Hole'!O90,"&lt;"&amp;$O$2-1.9))+(COUNTIF('Round 1 - Hole by Hole'!P90,"&lt;"&amp;$P$2-1.9))+(COUNTIF('Round 1 - Hole by Hole'!Q90,"&lt;"&amp;$Q$2-1.9))+(COUNTIF('Round 1 - Hole by Hole'!R90,"&lt;"&amp;$R$2-1.9))+(COUNTIF('Round 1 - Hole by Hole'!S90,"&lt;"&amp;$S$2-1.9))+(COUNTIF('Round 1 - Hole by Hole'!T90,"&lt;"&amp;$T$2-1.9))</f>
        <v>0</v>
      </c>
      <c r="D93" s="110">
        <f>SUM(COUNTIF('Round 1 - Hole by Hole'!B90,"="&amp;$B$2-1))+(COUNTIF('Round 1 - Hole by Hole'!C90,"="&amp;$C$2-1))+(COUNTIF('Round 1 - Hole by Hole'!D90,"="&amp;$D$2-1))+(COUNTIF('Round 1 - Hole by Hole'!E90,"="&amp;$E$2-1))+(COUNTIF('Round 1 - Hole by Hole'!F90,"="&amp;$F$2-1))+(COUNTIF('Round 1 - Hole by Hole'!G90,"="&amp;$G$2-1))+(COUNTIF('Round 1 - Hole by Hole'!H90,"="&amp;$H$2-1))+(COUNTIF('Round 1 - Hole by Hole'!I90,"="&amp;$I$2-1))+(COUNTIF('Round 1 - Hole by Hole'!J90,"="&amp;$J$2-1))+(COUNTIF('Round 1 - Hole by Hole'!L90,"="&amp;$L$2-1))+(COUNTIF('Round 1 - Hole by Hole'!M90,"="&amp;$M$2-1))+(COUNTIF('Round 1 - Hole by Hole'!N90,"="&amp;$N$2-1))+(COUNTIF('Round 1 - Hole by Hole'!O90,"="&amp;$O$2-1))+(COUNTIF('Round 1 - Hole by Hole'!P90,"="&amp;$P$2-1))+(COUNTIF('Round 1 - Hole by Hole'!Q90,"="&amp;$Q$2-1))+(COUNTIF('Round 1 - Hole by Hole'!R90,"="&amp;$R$2-1))+(COUNTIF('Round 1 - Hole by Hole'!S90,"="&amp;$S$2-1))+(COUNTIF('Round 1 - Hole by Hole'!T90,"="&amp;$T$2-1))</f>
        <v>1</v>
      </c>
      <c r="E93" s="110">
        <f>SUM(COUNTIF('Round 1 - Hole by Hole'!B90,"="&amp;$B$2))+(COUNTIF('Round 1 - Hole by Hole'!C90,"="&amp;$C$2))+(COUNTIF('Round 1 - Hole by Hole'!D90,"="&amp;$D$2))+(COUNTIF('Round 1 - Hole by Hole'!E90,"="&amp;$E$2))+(COUNTIF('Round 1 - Hole by Hole'!F90,"="&amp;$F$2))+(COUNTIF('Round 1 - Hole by Hole'!G90,"="&amp;$G$2))+(COUNTIF('Round 1 - Hole by Hole'!H90,"="&amp;$H$2))+(COUNTIF('Round 1 - Hole by Hole'!I90,"="&amp;$I$2))+(COUNTIF('Round 1 - Hole by Hole'!J90,"="&amp;$J$2))+(COUNTIF('Round 1 - Hole by Hole'!L90,"="&amp;$L$2))+(COUNTIF('Round 1 - Hole by Hole'!M90,"="&amp;$M$2))+(COUNTIF('Round 1 - Hole by Hole'!N90,"="&amp;$N$2))+(COUNTIF('Round 1 - Hole by Hole'!O90,"="&amp;$O$2))+(COUNTIF('Round 1 - Hole by Hole'!P90,"="&amp;$P$2))+(COUNTIF('Round 1 - Hole by Hole'!Q90,"="&amp;$Q$2))+(COUNTIF('Round 1 - Hole by Hole'!R90,"="&amp;$R$2))+(COUNTIF('Round 1 - Hole by Hole'!S90,"="&amp;$S$2))+(COUNTIF('Round 1 - Hole by Hole'!T90,"="&amp;$T$2))</f>
        <v>7</v>
      </c>
      <c r="F93" s="110">
        <f>SUM(COUNTIF('Round 1 - Hole by Hole'!B90,"="&amp;$B$2+1))+(COUNTIF('Round 1 - Hole by Hole'!C90,"="&amp;$C$2+1))+(COUNTIF('Round 1 - Hole by Hole'!D90,"="&amp;$D$2+1))+(COUNTIF('Round 1 - Hole by Hole'!E90,"="&amp;$E$2+1))+(COUNTIF('Round 1 - Hole by Hole'!F90,"="&amp;$F$2+1))+(COUNTIF('Round 1 - Hole by Hole'!G90,"="&amp;$G$2+1))+(COUNTIF('Round 1 - Hole by Hole'!H90,"="&amp;$H$2+1))+(COUNTIF('Round 1 - Hole by Hole'!I90,"="&amp;$I$2+1))+(COUNTIF('Round 1 - Hole by Hole'!J90,"="&amp;$J$2+1))+(COUNTIF('Round 1 - Hole by Hole'!L90,"="&amp;$L$2+1))+(COUNTIF('Round 1 - Hole by Hole'!M90,"="&amp;$M$2+1))+(COUNTIF('Round 1 - Hole by Hole'!N90,"="&amp;$N$2+1))+(COUNTIF('Round 1 - Hole by Hole'!O90,"="&amp;$O$2+1))+(COUNTIF('Round 1 - Hole by Hole'!P90,"="&amp;$P$2+1))+(COUNTIF('Round 1 - Hole by Hole'!Q90,"="&amp;$Q$2+1))+(COUNTIF('Round 1 - Hole by Hole'!R90,"="&amp;$R$2+1))+(COUNTIF('Round 1 - Hole by Hole'!S90,"="&amp;$S$2+1))+(COUNTIF('Round 1 - Hole by Hole'!T90,"="&amp;$T$2+1))</f>
        <v>8</v>
      </c>
      <c r="G93" s="110">
        <f>SUM(COUNTIF('Round 1 - Hole by Hole'!B90,"="&amp;$B$2+2))+(COUNTIF('Round 1 - Hole by Hole'!C90,"="&amp;$C$2+2))+(COUNTIF('Round 1 - Hole by Hole'!D90,"="&amp;$D$2+2))+(COUNTIF('Round 1 - Hole by Hole'!E90,"="&amp;$E$2+2))+(COUNTIF('Round 1 - Hole by Hole'!F90,"="&amp;$F$2+2))+(COUNTIF('Round 1 - Hole by Hole'!G90,"="&amp;$G$2+2))+(COUNTIF('Round 1 - Hole by Hole'!H90,"="&amp;$H$2+2))+(COUNTIF('Round 1 - Hole by Hole'!I90,"="&amp;$I$2+2))+(COUNTIF('Round 1 - Hole by Hole'!J90,"="&amp;$J$2+2))+(COUNTIF('Round 1 - Hole by Hole'!L90,"="&amp;$L$2+2))+(COUNTIF('Round 1 - Hole by Hole'!M90,"="&amp;$M$2+2))+(COUNTIF('Round 1 - Hole by Hole'!N90,"="&amp;$N$2+2))+(COUNTIF('Round 1 - Hole by Hole'!O90,"="&amp;$O$2+2))+(COUNTIF('Round 1 - Hole by Hole'!P90,"="&amp;$P$2+2))+(COUNTIF('Round 1 - Hole by Hole'!Q90,"="&amp;$Q$2+2))+(COUNTIF('Round 1 - Hole by Hole'!R90,"="&amp;$R$2+2))+(COUNTIF('Round 1 - Hole by Hole'!S90,"="&amp;$S$2+2))+(COUNTIF('Round 1 - Hole by Hole'!T90,"="&amp;$T$2+2))</f>
        <v>1</v>
      </c>
      <c r="H93" s="110">
        <f>SUM(COUNTIF('Round 1 - Hole by Hole'!B90,"&gt;"&amp;$B$2+2.1))+(COUNTIF('Round 1 - Hole by Hole'!C90,"&gt;"&amp;$C$2+2.1))+(COUNTIF('Round 1 - Hole by Hole'!D90,"&gt;"&amp;$D$2+2.1))+(COUNTIF('Round 1 - Hole by Hole'!E90,"&gt;"&amp;$E$2+2.1))+(COUNTIF('Round 1 - Hole by Hole'!F90,"&gt;"&amp;$F$2+2.1))+(COUNTIF('Round 1 - Hole by Hole'!G90,"&gt;"&amp;$G$2+2.1))+(COUNTIF('Round 1 - Hole by Hole'!H90,"&gt;"&amp;$H$2+2.1))+(COUNTIF('Round 1 - Hole by Hole'!I90,"&gt;"&amp;$I$2+2.1))+(COUNTIF('Round 1 - Hole by Hole'!J90,"&gt;"&amp;$J$2+2.1))+(COUNTIF('Round 1 - Hole by Hole'!L90,"&gt;"&amp;$L$2+2.1))+(COUNTIF('Round 1 - Hole by Hole'!M90,"&gt;"&amp;$M$2+2.1))+(COUNTIF('Round 1 - Hole by Hole'!N90,"&gt;"&amp;$N$2+2.1))+(COUNTIF('Round 1 - Hole by Hole'!O90,"&gt;"&amp;$O$2+2.1))+(COUNTIF('Round 1 - Hole by Hole'!P90,"&gt;"&amp;$P$2+2.1))+(COUNTIF('Round 1 - Hole by Hole'!Q90,"&gt;"&amp;$Q$2+2.1))+(COUNTIF('Round 1 - Hole by Hole'!R90,"&gt;"&amp;$R$2+2.1))+(COUNTIF('Round 1 - Hole by Hole'!S90,"&gt;"&amp;$S$2+2.1))+(COUNTIF('Round 1 - Hole by Hole'!T90,"&gt;"&amp;$T$2+2.1))</f>
        <v>1</v>
      </c>
      <c r="J93" s="110">
        <f>SUM(COUNTIF('Round 2 - Hole by Hole'!B90,"&lt;"&amp;$B$2-1.9))+(COUNTIF('Round 2 - Hole by Hole'!C90,"&lt;"&amp;$C$2-1.9))+(COUNTIF('Round 2 - Hole by Hole'!D90,"&lt;"&amp;$D$2-1.9))+(COUNTIF('Round 2 - Hole by Hole'!E90,"&lt;"&amp;$E$2-1.9))+(COUNTIF('Round 2 - Hole by Hole'!F90,"&lt;"&amp;$F$2-1.9))+(COUNTIF('Round 2 - Hole by Hole'!G90,"&lt;"&amp;$G$2-1.9))+(COUNTIF('Round 2 - Hole by Hole'!H90,"&lt;"&amp;$H$2-1.9))+(COUNTIF('Round 2 - Hole by Hole'!I90,"&lt;"&amp;$I$2-1.9))+(COUNTIF('Round 2 - Hole by Hole'!J90,"&lt;"&amp;$J$2-1.9))+(COUNTIF('Round 2 - Hole by Hole'!L90,"&lt;"&amp;$L$2-1.9))+(COUNTIF('Round 2 - Hole by Hole'!M90,"&lt;"&amp;$M$2-1.9))+(COUNTIF('Round 2 - Hole by Hole'!N90,"&lt;"&amp;$N$2-1.9))+(COUNTIF('Round 2 - Hole by Hole'!O90,"&lt;"&amp;$O$2-1.9))+(COUNTIF('Round 2 - Hole by Hole'!P90,"&lt;"&amp;$P$2-1.9))+(COUNTIF('Round 2 - Hole by Hole'!Q90,"&lt;"&amp;$Q$2-1.9))+(COUNTIF('Round 2 - Hole by Hole'!R90,"&lt;"&amp;$R$2-1.9))+(COUNTIF('Round 2 - Hole by Hole'!S90,"&lt;"&amp;$S$2-1.9))+(COUNTIF('Round 2 - Hole by Hole'!T90,"&lt;"&amp;$T$2-1.9))</f>
        <v>0</v>
      </c>
      <c r="K93" s="110">
        <f>SUM(COUNTIF('Round 2 - Hole by Hole'!B90,"="&amp;$B$2-1))+(COUNTIF('Round 2 - Hole by Hole'!C90,"="&amp;$C$2-1))+(COUNTIF('Round 2 - Hole by Hole'!D90,"="&amp;$D$2-1))+(COUNTIF('Round 2 - Hole by Hole'!E90,"="&amp;$E$2-1))+(COUNTIF('Round 2 - Hole by Hole'!F90,"="&amp;$F$2-1))+(COUNTIF('Round 2 - Hole by Hole'!G90,"="&amp;$G$2-1))+(COUNTIF('Round 2 - Hole by Hole'!H90,"="&amp;$H$2-1))+(COUNTIF('Round 2 - Hole by Hole'!I90,"="&amp;$I$2-1))+(COUNTIF('Round 2 - Hole by Hole'!J90,"="&amp;$J$2-1))+(COUNTIF('Round 2 - Hole by Hole'!L90,"="&amp;$L$2-1))+(COUNTIF('Round 2 - Hole by Hole'!M90,"="&amp;$M$2-1))+(COUNTIF('Round 2 - Hole by Hole'!N90,"="&amp;$N$2-1))+(COUNTIF('Round 2 - Hole by Hole'!O90,"="&amp;$O$2-1))+(COUNTIF('Round 2 - Hole by Hole'!P90,"="&amp;$P$2-1))+(COUNTIF('Round 2 - Hole by Hole'!Q90,"="&amp;$Q$2-1))+(COUNTIF('Round 2 - Hole by Hole'!R90,"="&amp;$R$2-1))+(COUNTIF('Round 2 - Hole by Hole'!S90,"="&amp;$S$2-1))+(COUNTIF('Round 2 - Hole by Hole'!T90,"="&amp;$T$2-1))</f>
        <v>1</v>
      </c>
      <c r="L93" s="110">
        <f>SUM(COUNTIF('Round 2 - Hole by Hole'!B90,"="&amp;$B$2))+(COUNTIF('Round 2 - Hole by Hole'!C90,"="&amp;$C$2))+(COUNTIF('Round 2 - Hole by Hole'!D90,"="&amp;$D$2))+(COUNTIF('Round 2 - Hole by Hole'!E90,"="&amp;$E$2))+(COUNTIF('Round 2 - Hole by Hole'!F90,"="&amp;$F$2))+(COUNTIF('Round 2 - Hole by Hole'!G90,"="&amp;$G$2))+(COUNTIF('Round 2 - Hole by Hole'!H90,"="&amp;$H$2))+(COUNTIF('Round 2 - Hole by Hole'!I90,"="&amp;$I$2))+(COUNTIF('Round 2 - Hole by Hole'!J90,"="&amp;$J$2))+(COUNTIF('Round 2 - Hole by Hole'!L90,"="&amp;$L$2))+(COUNTIF('Round 2 - Hole by Hole'!M90,"="&amp;$M$2))+(COUNTIF('Round 2 - Hole by Hole'!N90,"="&amp;$N$2))+(COUNTIF('Round 2 - Hole by Hole'!O90,"="&amp;$O$2))+(COUNTIF('Round 2 - Hole by Hole'!P90,"="&amp;$P$2))+(COUNTIF('Round 2 - Hole by Hole'!Q90,"="&amp;$Q$2))+(COUNTIF('Round 2 - Hole by Hole'!R90,"="&amp;$R$2))+(COUNTIF('Round 2 - Hole by Hole'!S90,"="&amp;$S$2))+(COUNTIF('Round 2 - Hole by Hole'!T90,"="&amp;$T$2))</f>
        <v>8</v>
      </c>
      <c r="M93" s="110">
        <f>SUM(COUNTIF('Round 2 - Hole by Hole'!B90,"="&amp;$B$2+1))+(COUNTIF('Round 2 - Hole by Hole'!C90,"="&amp;$C$2+1))+(COUNTIF('Round 2 - Hole by Hole'!D90,"="&amp;$D$2+1))+(COUNTIF('Round 2 - Hole by Hole'!E90,"="&amp;$E$2+1))+(COUNTIF('Round 2 - Hole by Hole'!F90,"="&amp;$F$2+1))+(COUNTIF('Round 2 - Hole by Hole'!G90,"="&amp;$G$2+1))+(COUNTIF('Round 2 - Hole by Hole'!H90,"="&amp;$H$2+1))+(COUNTIF('Round 2 - Hole by Hole'!I90,"="&amp;$I$2+1))+(COUNTIF('Round 2 - Hole by Hole'!J90,"="&amp;$J$2+1))+(COUNTIF('Round 2 - Hole by Hole'!L90,"="&amp;$L$2+1))+(COUNTIF('Round 2 - Hole by Hole'!M90,"="&amp;$M$2+1))+(COUNTIF('Round 2 - Hole by Hole'!N90,"="&amp;$N$2+1))+(COUNTIF('Round 2 - Hole by Hole'!O90,"="&amp;$O$2+1))+(COUNTIF('Round 2 - Hole by Hole'!P90,"="&amp;$P$2+1))+(COUNTIF('Round 2 - Hole by Hole'!Q90,"="&amp;$Q$2+1))+(COUNTIF('Round 2 - Hole by Hole'!R90,"="&amp;$R$2+1))+(COUNTIF('Round 2 - Hole by Hole'!S90,"="&amp;$S$2+1))+(COUNTIF('Round 2 - Hole by Hole'!T90,"="&amp;$T$2+1))</f>
        <v>7</v>
      </c>
      <c r="N93" s="110">
        <f>SUM(COUNTIF('Round 2 - Hole by Hole'!B90,"="&amp;$B$2+2))+(COUNTIF('Round 2 - Hole by Hole'!C90,"="&amp;$C$2+2))+(COUNTIF('Round 2 - Hole by Hole'!D90,"="&amp;$D$2+2))+(COUNTIF('Round 2 - Hole by Hole'!E90,"="&amp;$E$2+2))+(COUNTIF('Round 2 - Hole by Hole'!F90,"="&amp;$F$2+2))+(COUNTIF('Round 2 - Hole by Hole'!G90,"="&amp;$G$2+2))+(COUNTIF('Round 2 - Hole by Hole'!H90,"="&amp;$H$2+2))+(COUNTIF('Round 2 - Hole by Hole'!I90,"="&amp;$I$2+2))+(COUNTIF('Round 2 - Hole by Hole'!J90,"="&amp;$J$2+2))+(COUNTIF('Round 2 - Hole by Hole'!L90,"="&amp;$L$2+2))+(COUNTIF('Round 2 - Hole by Hole'!M90,"="&amp;$M$2+2))+(COUNTIF('Round 2 - Hole by Hole'!N90,"="&amp;$N$2+2))+(COUNTIF('Round 2 - Hole by Hole'!O90,"="&amp;$O$2+2))+(COUNTIF('Round 2 - Hole by Hole'!P90,"="&amp;$P$2+2))+(COUNTIF('Round 2 - Hole by Hole'!Q90,"="&amp;$Q$2+2))+(COUNTIF('Round 2 - Hole by Hole'!R90,"="&amp;$R$2+2))+(COUNTIF('Round 2 - Hole by Hole'!S90,"="&amp;$S$2+2))+(COUNTIF('Round 2 - Hole by Hole'!T90,"="&amp;$T$2+2))</f>
        <v>2</v>
      </c>
      <c r="O93" s="110">
        <f>SUM(COUNTIF('Round 2 - Hole by Hole'!B90,"&gt;"&amp;$B$2+2.1))+(COUNTIF('Round 2 - Hole by Hole'!C90,"&gt;"&amp;$C$2+2.1))+(COUNTIF('Round 2 - Hole by Hole'!D90,"&gt;"&amp;$D$2+2.1))+(COUNTIF('Round 2 - Hole by Hole'!E90,"&gt;"&amp;$E$2+2.1))+(COUNTIF('Round 2 - Hole by Hole'!F90,"&gt;"&amp;$F$2+2.1))+(COUNTIF('Round 2 - Hole by Hole'!G90,"&gt;"&amp;$G$2+2.1))+(COUNTIF('Round 2 - Hole by Hole'!H90,"&gt;"&amp;$H$2+2.1))+(COUNTIF('Round 2 - Hole by Hole'!I90,"&gt;"&amp;$I$2+2.1))+(COUNTIF('Round 2 - Hole by Hole'!J90,"&gt;"&amp;$J$2+2.1))+(COUNTIF('Round 2 - Hole by Hole'!L90,"&gt;"&amp;$L$2+2.1))+(COUNTIF('Round 2 - Hole by Hole'!M90,"&gt;"&amp;$M$2+2.1))+(COUNTIF('Round 2 - Hole by Hole'!N90,"&gt;"&amp;$N$2+2.1))+(COUNTIF('Round 2 - Hole by Hole'!O90,"&gt;"&amp;$O$2+2.1))+(COUNTIF('Round 2 - Hole by Hole'!P90,"&gt;"&amp;$P$2+2.1))+(COUNTIF('Round 2 - Hole by Hole'!Q90,"&gt;"&amp;$Q$2+2.1))+(COUNTIF('Round 2 - Hole by Hole'!R90,"&gt;"&amp;$R$2+2.1))+(COUNTIF('Round 2 - Hole by Hole'!S90,"&gt;"&amp;$S$2+2.1))+(COUNTIF('Round 2 - Hole by Hole'!T90,"&gt;"&amp;$T$2+2.1))</f>
        <v>0</v>
      </c>
      <c r="Q93" s="110">
        <f>SUM(COUNTIF('Round 3 - Hole by Hole'!B90,"&lt;"&amp;$B$3-1.9))+(COUNTIF('Round 3 - Hole by Hole'!C90,"&lt;"&amp;$C$3-1.9))+(COUNTIF('Round 3 - Hole by Hole'!D90,"&lt;"&amp;$D$3-1.9))+(COUNTIF('Round 3 - Hole by Hole'!E90,"&lt;"&amp;$E$3-1.9))+(COUNTIF('Round 3 - Hole by Hole'!F90,"&lt;"&amp;$F$3-1.9))+(COUNTIF('Round 3 - Hole by Hole'!G90,"&lt;"&amp;$G$3-1.9))+(COUNTIF('Round 3 - Hole by Hole'!H90,"&lt;"&amp;$H$3-1.9))+(COUNTIF('Round 3 - Hole by Hole'!I90,"&lt;"&amp;$I$3-1.9))+(COUNTIF('Round 3 - Hole by Hole'!J90,"&lt;"&amp;$J$3-1.9))+(COUNTIF('Round 3 - Hole by Hole'!L90,"&lt;"&amp;$L$3-1.9))+(COUNTIF('Round 3 - Hole by Hole'!M90,"&lt;"&amp;$M$3-1.9))+(COUNTIF('Round 3 - Hole by Hole'!N90,"&lt;"&amp;$N$3-1.9))+(COUNTIF('Round 3 - Hole by Hole'!O90,"&lt;"&amp;$O$3-1.9))+(COUNTIF('Round 3 - Hole by Hole'!P90,"&lt;"&amp;$P$3-1.9))+(COUNTIF('Round 3 - Hole by Hole'!Q90,"&lt;"&amp;$Q$3-1.9))+(COUNTIF('Round 3 - Hole by Hole'!R90,"&lt;"&amp;$R$3-1.9))+(COUNTIF('Round 3 - Hole by Hole'!S90,"&lt;"&amp;$S$3-1.9))+(COUNTIF('Round 3 - Hole by Hole'!T90,"&lt;"&amp;$T$3-1.9))</f>
        <v>0</v>
      </c>
      <c r="R93" s="110">
        <f>SUM(COUNTIF('Round 3 - Hole by Hole'!B90,"="&amp;$B$3-1))+(COUNTIF('Round 3 - Hole by Hole'!C90,"="&amp;$C$3-1))+(COUNTIF('Round 3 - Hole by Hole'!D90,"="&amp;$D$3-1))+(COUNTIF('Round 3 - Hole by Hole'!E90,"="&amp;$E$3-1))+(COUNTIF('Round 3 - Hole by Hole'!F90,"="&amp;$F$3-1))+(COUNTIF('Round 3 - Hole by Hole'!G90,"="&amp;$G$3-1))+(COUNTIF('Round 3 - Hole by Hole'!H90,"="&amp;$H$3-1))+(COUNTIF('Round 3 - Hole by Hole'!I90,"="&amp;$I$3-1))+(COUNTIF('Round 3 - Hole by Hole'!J90,"="&amp;$J$3-1))+(COUNTIF('Round 3 - Hole by Hole'!L90,"="&amp;$L$3-1))+(COUNTIF('Round 3 - Hole by Hole'!M90,"="&amp;$M$3-1))+(COUNTIF('Round 3 - Hole by Hole'!N90,"="&amp;$N$3-1))+(COUNTIF('Round 3 - Hole by Hole'!O90,"="&amp;$O$3-1))+(COUNTIF('Round 3 - Hole by Hole'!P90,"="&amp;$P$3-1))+(COUNTIF('Round 3 - Hole by Hole'!Q90,"="&amp;$Q$3-1))+(COUNTIF('Round 3 - Hole by Hole'!R90,"="&amp;$R$3-1))+(COUNTIF('Round 3 - Hole by Hole'!S90,"="&amp;$S$3-1))+(COUNTIF('Round 3 - Hole by Hole'!T90,"="&amp;$T$3-1))</f>
        <v>1</v>
      </c>
      <c r="S93" s="110">
        <f>SUM(COUNTIF('Round 3 - Hole by Hole'!B90,"="&amp;$B$3))+(COUNTIF('Round 3 - Hole by Hole'!C90,"="&amp;$C$3))+(COUNTIF('Round 3 - Hole by Hole'!D90,"="&amp;$D$3))+(COUNTIF('Round 3 - Hole by Hole'!E90,"="&amp;$E$3))+(COUNTIF('Round 3 - Hole by Hole'!F90,"="&amp;$F$3))+(COUNTIF('Round 3 - Hole by Hole'!G90,"="&amp;$G$3))+(COUNTIF('Round 3 - Hole by Hole'!H90,"="&amp;$H$3))+(COUNTIF('Round 3 - Hole by Hole'!I90,"="&amp;$I$3))+(COUNTIF('Round 3 - Hole by Hole'!J90,"="&amp;$J$3))+(COUNTIF('Round 3 - Hole by Hole'!L90,"="&amp;$L$3))+(COUNTIF('Round 3 - Hole by Hole'!M90,"="&amp;$M$3))+(COUNTIF('Round 3 - Hole by Hole'!N90,"="&amp;$N$3))+(COUNTIF('Round 3 - Hole by Hole'!O90,"="&amp;$O$3))+(COUNTIF('Round 3 - Hole by Hole'!P90,"="&amp;$P$3))+(COUNTIF('Round 3 - Hole by Hole'!Q90,"="&amp;$Q$3))+(COUNTIF('Round 3 - Hole by Hole'!R90,"="&amp;$R$3))+(COUNTIF('Round 3 - Hole by Hole'!S90,"="&amp;$S$3))+(COUNTIF('Round 3 - Hole by Hole'!T90,"="&amp;$T$3))</f>
        <v>8</v>
      </c>
      <c r="T93" s="110">
        <f>SUM(COUNTIF('Round 3 - Hole by Hole'!B90,"="&amp;$B$3+1))+(COUNTIF('Round 3 - Hole by Hole'!C90,"="&amp;$C$3+1))+(COUNTIF('Round 3 - Hole by Hole'!D90,"="&amp;$D$3+1))+(COUNTIF('Round 3 - Hole by Hole'!E90,"="&amp;$E$3+1))+(COUNTIF('Round 3 - Hole by Hole'!F90,"="&amp;$F$3+1))+(COUNTIF('Round 3 - Hole by Hole'!G90,"="&amp;$G$3+1))+(COUNTIF('Round 3 - Hole by Hole'!H90,"="&amp;$H$3+1))+(COUNTIF('Round 3 - Hole by Hole'!I90,"="&amp;$I$3+1))+(COUNTIF('Round 3 - Hole by Hole'!J90,"="&amp;$J$3+1))+(COUNTIF('Round 3 - Hole by Hole'!L90,"="&amp;$L$3+1))+(COUNTIF('Round 3 - Hole by Hole'!M90,"="&amp;$M$3+1))+(COUNTIF('Round 3 - Hole by Hole'!N90,"="&amp;$N$3+1))+(COUNTIF('Round 3 - Hole by Hole'!O90,"="&amp;$O$3+1))+(COUNTIF('Round 3 - Hole by Hole'!P90,"="&amp;$P$3+1))+(COUNTIF('Round 3 - Hole by Hole'!Q90,"="&amp;$Q$3+1))+(COUNTIF('Round 3 - Hole by Hole'!R90,"="&amp;$R$3+1))+(COUNTIF('Round 3 - Hole by Hole'!S90,"="&amp;$S$3+1))+(COUNTIF('Round 3 - Hole by Hole'!T90,"="&amp;$T$3+1))</f>
        <v>9</v>
      </c>
      <c r="U93" s="110">
        <f>SUM(COUNTIF('Round 3 - Hole by Hole'!B90,"="&amp;$B$3+2))+(COUNTIF('Round 3 - Hole by Hole'!C90,"="&amp;$C$3+2))+(COUNTIF('Round 3 - Hole by Hole'!D90,"="&amp;$D$3+2))+(COUNTIF('Round 3 - Hole by Hole'!E90,"="&amp;$E$3+2))+(COUNTIF('Round 3 - Hole by Hole'!F90,"="&amp;$F$3+2))+(COUNTIF('Round 3 - Hole by Hole'!G90,"="&amp;$G$3+2))+(COUNTIF('Round 3 - Hole by Hole'!H90,"="&amp;$H$3+2))+(COUNTIF('Round 3 - Hole by Hole'!I90,"="&amp;$I$3+2))+(COUNTIF('Round 3 - Hole by Hole'!J90,"="&amp;$J$3+2))+(COUNTIF('Round 3 - Hole by Hole'!L90,"="&amp;$L$3+2))+(COUNTIF('Round 3 - Hole by Hole'!M90,"="&amp;$M$3+2))+(COUNTIF('Round 3 - Hole by Hole'!N90,"="&amp;$N$3+2))+(COUNTIF('Round 3 - Hole by Hole'!O90,"="&amp;$O$3+2))+(COUNTIF('Round 3 - Hole by Hole'!P90,"="&amp;$P$3+2))+(COUNTIF('Round 3 - Hole by Hole'!Q90,"="&amp;$Q$3+2))+(COUNTIF('Round 3 - Hole by Hole'!R90,"="&amp;$R$3+2))+(COUNTIF('Round 3 - Hole by Hole'!S90,"="&amp;$S$3+2))+(COUNTIF('Round 3 - Hole by Hole'!T90,"="&amp;$T$3+2))</f>
        <v>0</v>
      </c>
      <c r="V93" s="110">
        <f>SUM(COUNTIF('Round 3 - Hole by Hole'!B90,"&gt;"&amp;$B$3+2.1))+(COUNTIF('Round 3 - Hole by Hole'!C90,"&gt;"&amp;$C$3+2.1))+(COUNTIF('Round 3 - Hole by Hole'!D90,"&gt;"&amp;$D$3+2.1))+(COUNTIF('Round 3 - Hole by Hole'!E90,"&gt;"&amp;$E$3+2.1))+(COUNTIF('Round 3 - Hole by Hole'!F90,"&gt;"&amp;$F$3+2.1))+(COUNTIF('Round 3 - Hole by Hole'!G90,"&gt;"&amp;$G$3+2.1))+(COUNTIF('Round 3 - Hole by Hole'!H90,"&gt;"&amp;$H$3+2.1))+(COUNTIF('Round 3 - Hole by Hole'!I90,"&gt;"&amp;$I$3+2.1))+(COUNTIF('Round 3 - Hole by Hole'!J90,"&gt;"&amp;$J$3+2.1))+(COUNTIF('Round 3 - Hole by Hole'!L90,"&gt;"&amp;$L$3+2.1))+(COUNTIF('Round 3 - Hole by Hole'!M90,"&gt;"&amp;$M$3+2.1))+(COUNTIF('Round 3 - Hole by Hole'!N90,"&gt;"&amp;$N$3+2.1))+(COUNTIF('Round 3 - Hole by Hole'!O90,"&gt;"&amp;$O$3+2.1))+(COUNTIF('Round 3 - Hole by Hole'!P90,"&gt;"&amp;$P$3+2.1))+(COUNTIF('Round 3 - Hole by Hole'!Q90,"&gt;"&amp;$Q$3+2.1))+(COUNTIF('Round 3 - Hole by Hole'!R90,"&gt;"&amp;$R$3+2.1))+(COUNTIF('Round 3 - Hole by Hole'!S90,"&gt;"&amp;$S$3+2.1))+(COUNTIF('Round 3 - Hole by Hole'!T90,"&gt;"&amp;$T$3+2.1))</f>
        <v>0</v>
      </c>
      <c r="X93" s="110">
        <f t="shared" ref="X93:X96" si="133">SUM(C93,J93,Q93)</f>
        <v>0</v>
      </c>
      <c r="Y93" s="110">
        <f t="shared" si="129"/>
        <v>3</v>
      </c>
      <c r="Z93" s="110">
        <f t="shared" si="130"/>
        <v>23</v>
      </c>
      <c r="AA93" s="110">
        <f t="shared" si="131"/>
        <v>24</v>
      </c>
      <c r="AB93" s="110">
        <f t="shared" si="132"/>
        <v>3</v>
      </c>
      <c r="AC93" s="110">
        <f t="shared" ref="AC93:AC96" si="134">SUM(H93,O93,V93)</f>
        <v>1</v>
      </c>
    </row>
    <row r="94" spans="1:29">
      <c r="A94" s="60" t="str">
        <f>'Players by Team'!A36</f>
        <v>TIFFANY CAO</v>
      </c>
      <c r="B94" s="90"/>
      <c r="C94" s="86">
        <f>SUM(COUNTIF('Round 1 - Hole by Hole'!B91,"&lt;"&amp;$B$2-1.9))+(COUNTIF('Round 1 - Hole by Hole'!C91,"&lt;"&amp;$C$2-1.9))+(COUNTIF('Round 1 - Hole by Hole'!D91,"&lt;"&amp;$D$2-1.9))+(COUNTIF('Round 1 - Hole by Hole'!E91,"&lt;"&amp;$E$2-1.9))+(COUNTIF('Round 1 - Hole by Hole'!F91,"&lt;"&amp;$F$2-1.9))+(COUNTIF('Round 1 - Hole by Hole'!G91,"&lt;"&amp;$G$2-1.9))+(COUNTIF('Round 1 - Hole by Hole'!H91,"&lt;"&amp;$H$2-1.9))+(COUNTIF('Round 1 - Hole by Hole'!I91,"&lt;"&amp;$I$2-1.9))+(COUNTIF('Round 1 - Hole by Hole'!J91,"&lt;"&amp;$J$2-1.9))+(COUNTIF('Round 1 - Hole by Hole'!L91,"&lt;"&amp;$L$2-1.9))+(COUNTIF('Round 1 - Hole by Hole'!M91,"&lt;"&amp;$M$2-1.9))+(COUNTIF('Round 1 - Hole by Hole'!N91,"&lt;"&amp;$N$2-1.9))+(COUNTIF('Round 1 - Hole by Hole'!O91,"&lt;"&amp;$O$2-1.9))+(COUNTIF('Round 1 - Hole by Hole'!P91,"&lt;"&amp;$P$2-1.9))+(COUNTIF('Round 1 - Hole by Hole'!Q91,"&lt;"&amp;$Q$2-1.9))+(COUNTIF('Round 1 - Hole by Hole'!R91,"&lt;"&amp;$R$2-1.9))+(COUNTIF('Round 1 - Hole by Hole'!S91,"&lt;"&amp;$S$2-1.9))+(COUNTIF('Round 1 - Hole by Hole'!T91,"&lt;"&amp;$T$2-1.9))</f>
        <v>0</v>
      </c>
      <c r="D94" s="87">
        <f>SUM(COUNTIF('Round 1 - Hole by Hole'!B91,"="&amp;$B$2-1))+(COUNTIF('Round 1 - Hole by Hole'!C91,"="&amp;$C$2-1))+(COUNTIF('Round 1 - Hole by Hole'!D91,"="&amp;$D$2-1))+(COUNTIF('Round 1 - Hole by Hole'!E91,"="&amp;$E$2-1))+(COUNTIF('Round 1 - Hole by Hole'!F91,"="&amp;$F$2-1))+(COUNTIF('Round 1 - Hole by Hole'!G91,"="&amp;$G$2-1))+(COUNTIF('Round 1 - Hole by Hole'!H91,"="&amp;$H$2-1))+(COUNTIF('Round 1 - Hole by Hole'!I91,"="&amp;$I$2-1))+(COUNTIF('Round 1 - Hole by Hole'!J91,"="&amp;$J$2-1))+(COUNTIF('Round 1 - Hole by Hole'!L91,"="&amp;$L$2-1))+(COUNTIF('Round 1 - Hole by Hole'!M91,"="&amp;$M$2-1))+(COUNTIF('Round 1 - Hole by Hole'!N91,"="&amp;$N$2-1))+(COUNTIF('Round 1 - Hole by Hole'!O91,"="&amp;$O$2-1))+(COUNTIF('Round 1 - Hole by Hole'!P91,"="&amp;$P$2-1))+(COUNTIF('Round 1 - Hole by Hole'!Q91,"="&amp;$Q$2-1))+(COUNTIF('Round 1 - Hole by Hole'!R91,"="&amp;$R$2-1))+(COUNTIF('Round 1 - Hole by Hole'!S91,"="&amp;$S$2-1))+(COUNTIF('Round 1 - Hole by Hole'!T91,"="&amp;$T$2-1))</f>
        <v>3</v>
      </c>
      <c r="E94" s="87">
        <f>SUM(COUNTIF('Round 1 - Hole by Hole'!B91,"="&amp;$B$2))+(COUNTIF('Round 1 - Hole by Hole'!C91,"="&amp;$C$2))+(COUNTIF('Round 1 - Hole by Hole'!D91,"="&amp;$D$2))+(COUNTIF('Round 1 - Hole by Hole'!E91,"="&amp;$E$2))+(COUNTIF('Round 1 - Hole by Hole'!F91,"="&amp;$F$2))+(COUNTIF('Round 1 - Hole by Hole'!G91,"="&amp;$G$2))+(COUNTIF('Round 1 - Hole by Hole'!H91,"="&amp;$H$2))+(COUNTIF('Round 1 - Hole by Hole'!I91,"="&amp;$I$2))+(COUNTIF('Round 1 - Hole by Hole'!J91,"="&amp;$J$2))+(COUNTIF('Round 1 - Hole by Hole'!L91,"="&amp;$L$2))+(COUNTIF('Round 1 - Hole by Hole'!M91,"="&amp;$M$2))+(COUNTIF('Round 1 - Hole by Hole'!N91,"="&amp;$N$2))+(COUNTIF('Round 1 - Hole by Hole'!O91,"="&amp;$O$2))+(COUNTIF('Round 1 - Hole by Hole'!P91,"="&amp;$P$2))+(COUNTIF('Round 1 - Hole by Hole'!Q91,"="&amp;$Q$2))+(COUNTIF('Round 1 - Hole by Hole'!R91,"="&amp;$R$2))+(COUNTIF('Round 1 - Hole by Hole'!S91,"="&amp;$S$2))+(COUNTIF('Round 1 - Hole by Hole'!T91,"="&amp;$T$2))</f>
        <v>8</v>
      </c>
      <c r="F94" s="87">
        <f>SUM(COUNTIF('Round 1 - Hole by Hole'!B91,"="&amp;$B$2+1))+(COUNTIF('Round 1 - Hole by Hole'!C91,"="&amp;$C$2+1))+(COUNTIF('Round 1 - Hole by Hole'!D91,"="&amp;$D$2+1))+(COUNTIF('Round 1 - Hole by Hole'!E91,"="&amp;$E$2+1))+(COUNTIF('Round 1 - Hole by Hole'!F91,"="&amp;$F$2+1))+(COUNTIF('Round 1 - Hole by Hole'!G91,"="&amp;$G$2+1))+(COUNTIF('Round 1 - Hole by Hole'!H91,"="&amp;$H$2+1))+(COUNTIF('Round 1 - Hole by Hole'!I91,"="&amp;$I$2+1))+(COUNTIF('Round 1 - Hole by Hole'!J91,"="&amp;$J$2+1))+(COUNTIF('Round 1 - Hole by Hole'!L91,"="&amp;$L$2+1))+(COUNTIF('Round 1 - Hole by Hole'!M91,"="&amp;$M$2+1))+(COUNTIF('Round 1 - Hole by Hole'!N91,"="&amp;$N$2+1))+(COUNTIF('Round 1 - Hole by Hole'!O91,"="&amp;$O$2+1))+(COUNTIF('Round 1 - Hole by Hole'!P91,"="&amp;$P$2+1))+(COUNTIF('Round 1 - Hole by Hole'!Q91,"="&amp;$Q$2+1))+(COUNTIF('Round 1 - Hole by Hole'!R91,"="&amp;$R$2+1))+(COUNTIF('Round 1 - Hole by Hole'!S91,"="&amp;$S$2+1))+(COUNTIF('Round 1 - Hole by Hole'!T91,"="&amp;$T$2+1))</f>
        <v>6</v>
      </c>
      <c r="G94" s="87">
        <f>SUM(COUNTIF('Round 1 - Hole by Hole'!B91,"="&amp;$B$2+2))+(COUNTIF('Round 1 - Hole by Hole'!C91,"="&amp;$C$2+2))+(COUNTIF('Round 1 - Hole by Hole'!D91,"="&amp;$D$2+2))+(COUNTIF('Round 1 - Hole by Hole'!E91,"="&amp;$E$2+2))+(COUNTIF('Round 1 - Hole by Hole'!F91,"="&amp;$F$2+2))+(COUNTIF('Round 1 - Hole by Hole'!G91,"="&amp;$G$2+2))+(COUNTIF('Round 1 - Hole by Hole'!H91,"="&amp;$H$2+2))+(COUNTIF('Round 1 - Hole by Hole'!I91,"="&amp;$I$2+2))+(COUNTIF('Round 1 - Hole by Hole'!J91,"="&amp;$J$2+2))+(COUNTIF('Round 1 - Hole by Hole'!L91,"="&amp;$L$2+2))+(COUNTIF('Round 1 - Hole by Hole'!M91,"="&amp;$M$2+2))+(COUNTIF('Round 1 - Hole by Hole'!N91,"="&amp;$N$2+2))+(COUNTIF('Round 1 - Hole by Hole'!O91,"="&amp;$O$2+2))+(COUNTIF('Round 1 - Hole by Hole'!P91,"="&amp;$P$2+2))+(COUNTIF('Round 1 - Hole by Hole'!Q91,"="&amp;$Q$2+2))+(COUNTIF('Round 1 - Hole by Hole'!R91,"="&amp;$R$2+2))+(COUNTIF('Round 1 - Hole by Hole'!S91,"="&amp;$S$2+2))+(COUNTIF('Round 1 - Hole by Hole'!T91,"="&amp;$T$2+2))</f>
        <v>1</v>
      </c>
      <c r="H94" s="87">
        <f>SUM(COUNTIF('Round 1 - Hole by Hole'!B91,"&gt;"&amp;$B$2+2.1))+(COUNTIF('Round 1 - Hole by Hole'!C91,"&gt;"&amp;$C$2+2.1))+(COUNTIF('Round 1 - Hole by Hole'!D91,"&gt;"&amp;$D$2+2.1))+(COUNTIF('Round 1 - Hole by Hole'!E91,"&gt;"&amp;$E$2+2.1))+(COUNTIF('Round 1 - Hole by Hole'!F91,"&gt;"&amp;$F$2+2.1))+(COUNTIF('Round 1 - Hole by Hole'!G91,"&gt;"&amp;$G$2+2.1))+(COUNTIF('Round 1 - Hole by Hole'!H91,"&gt;"&amp;$H$2+2.1))+(COUNTIF('Round 1 - Hole by Hole'!I91,"&gt;"&amp;$I$2+2.1))+(COUNTIF('Round 1 - Hole by Hole'!J91,"&gt;"&amp;$J$2+2.1))+(COUNTIF('Round 1 - Hole by Hole'!L91,"&gt;"&amp;$L$2+2.1))+(COUNTIF('Round 1 - Hole by Hole'!M91,"&gt;"&amp;$M$2+2.1))+(COUNTIF('Round 1 - Hole by Hole'!N91,"&gt;"&amp;$N$2+2.1))+(COUNTIF('Round 1 - Hole by Hole'!O91,"&gt;"&amp;$O$2+2.1))+(COUNTIF('Round 1 - Hole by Hole'!P91,"&gt;"&amp;$P$2+2.1))+(COUNTIF('Round 1 - Hole by Hole'!Q91,"&gt;"&amp;$Q$2+2.1))+(COUNTIF('Round 1 - Hole by Hole'!R91,"&gt;"&amp;$R$2+2.1))+(COUNTIF('Round 1 - Hole by Hole'!S91,"&gt;"&amp;$S$2+2.1))+(COUNTIF('Round 1 - Hole by Hole'!T91,"&gt;"&amp;$T$2+2.1))</f>
        <v>0</v>
      </c>
      <c r="J94" s="86">
        <f>SUM(COUNTIF('Round 2 - Hole by Hole'!B91,"&lt;"&amp;$B$2-1.9))+(COUNTIF('Round 2 - Hole by Hole'!C91,"&lt;"&amp;$C$2-1.9))+(COUNTIF('Round 2 - Hole by Hole'!D91,"&lt;"&amp;$D$2-1.9))+(COUNTIF('Round 2 - Hole by Hole'!E91,"&lt;"&amp;$E$2-1.9))+(COUNTIF('Round 2 - Hole by Hole'!F91,"&lt;"&amp;$F$2-1.9))+(COUNTIF('Round 2 - Hole by Hole'!G91,"&lt;"&amp;$G$2-1.9))+(COUNTIF('Round 2 - Hole by Hole'!H91,"&lt;"&amp;$H$2-1.9))+(COUNTIF('Round 2 - Hole by Hole'!I91,"&lt;"&amp;$I$2-1.9))+(COUNTIF('Round 2 - Hole by Hole'!J91,"&lt;"&amp;$J$2-1.9))+(COUNTIF('Round 2 - Hole by Hole'!L91,"&lt;"&amp;$L$2-1.9))+(COUNTIF('Round 2 - Hole by Hole'!M91,"&lt;"&amp;$M$2-1.9))+(COUNTIF('Round 2 - Hole by Hole'!N91,"&lt;"&amp;$N$2-1.9))+(COUNTIF('Round 2 - Hole by Hole'!O91,"&lt;"&amp;$O$2-1.9))+(COUNTIF('Round 2 - Hole by Hole'!P91,"&lt;"&amp;$P$2-1.9))+(COUNTIF('Round 2 - Hole by Hole'!Q91,"&lt;"&amp;$Q$2-1.9))+(COUNTIF('Round 2 - Hole by Hole'!R91,"&lt;"&amp;$R$2-1.9))+(COUNTIF('Round 2 - Hole by Hole'!S91,"&lt;"&amp;$S$2-1.9))+(COUNTIF('Round 2 - Hole by Hole'!T91,"&lt;"&amp;$T$2-1.9))</f>
        <v>0</v>
      </c>
      <c r="K94" s="87">
        <f>SUM(COUNTIF('Round 2 - Hole by Hole'!B91,"="&amp;$B$2-1))+(COUNTIF('Round 2 - Hole by Hole'!C91,"="&amp;$C$2-1))+(COUNTIF('Round 2 - Hole by Hole'!D91,"="&amp;$D$2-1))+(COUNTIF('Round 2 - Hole by Hole'!E91,"="&amp;$E$2-1))+(COUNTIF('Round 2 - Hole by Hole'!F91,"="&amp;$F$2-1))+(COUNTIF('Round 2 - Hole by Hole'!G91,"="&amp;$G$2-1))+(COUNTIF('Round 2 - Hole by Hole'!H91,"="&amp;$H$2-1))+(COUNTIF('Round 2 - Hole by Hole'!I91,"="&amp;$I$2-1))+(COUNTIF('Round 2 - Hole by Hole'!J91,"="&amp;$J$2-1))+(COUNTIF('Round 2 - Hole by Hole'!L91,"="&amp;$L$2-1))+(COUNTIF('Round 2 - Hole by Hole'!M91,"="&amp;$M$2-1))+(COUNTIF('Round 2 - Hole by Hole'!N91,"="&amp;$N$2-1))+(COUNTIF('Round 2 - Hole by Hole'!O91,"="&amp;$O$2-1))+(COUNTIF('Round 2 - Hole by Hole'!P91,"="&amp;$P$2-1))+(COUNTIF('Round 2 - Hole by Hole'!Q91,"="&amp;$Q$2-1))+(COUNTIF('Round 2 - Hole by Hole'!R91,"="&amp;$R$2-1))+(COUNTIF('Round 2 - Hole by Hole'!S91,"="&amp;$S$2-1))+(COUNTIF('Round 2 - Hole by Hole'!T91,"="&amp;$T$2-1))</f>
        <v>2</v>
      </c>
      <c r="L94" s="87">
        <f>SUM(COUNTIF('Round 2 - Hole by Hole'!B91,"="&amp;$B$2))+(COUNTIF('Round 2 - Hole by Hole'!C91,"="&amp;$C$2))+(COUNTIF('Round 2 - Hole by Hole'!D91,"="&amp;$D$2))+(COUNTIF('Round 2 - Hole by Hole'!E91,"="&amp;$E$2))+(COUNTIF('Round 2 - Hole by Hole'!F91,"="&amp;$F$2))+(COUNTIF('Round 2 - Hole by Hole'!G91,"="&amp;$G$2))+(COUNTIF('Round 2 - Hole by Hole'!H91,"="&amp;$H$2))+(COUNTIF('Round 2 - Hole by Hole'!I91,"="&amp;$I$2))+(COUNTIF('Round 2 - Hole by Hole'!J91,"="&amp;$J$2))+(COUNTIF('Round 2 - Hole by Hole'!L91,"="&amp;$L$2))+(COUNTIF('Round 2 - Hole by Hole'!M91,"="&amp;$M$2))+(COUNTIF('Round 2 - Hole by Hole'!N91,"="&amp;$N$2))+(COUNTIF('Round 2 - Hole by Hole'!O91,"="&amp;$O$2))+(COUNTIF('Round 2 - Hole by Hole'!P91,"="&amp;$P$2))+(COUNTIF('Round 2 - Hole by Hole'!Q91,"="&amp;$Q$2))+(COUNTIF('Round 2 - Hole by Hole'!R91,"="&amp;$R$2))+(COUNTIF('Round 2 - Hole by Hole'!S91,"="&amp;$S$2))+(COUNTIF('Round 2 - Hole by Hole'!T91,"="&amp;$T$2))</f>
        <v>10</v>
      </c>
      <c r="M94" s="87">
        <f>SUM(COUNTIF('Round 2 - Hole by Hole'!B91,"="&amp;$B$2+1))+(COUNTIF('Round 2 - Hole by Hole'!C91,"="&amp;$C$2+1))+(COUNTIF('Round 2 - Hole by Hole'!D91,"="&amp;$D$2+1))+(COUNTIF('Round 2 - Hole by Hole'!E91,"="&amp;$E$2+1))+(COUNTIF('Round 2 - Hole by Hole'!F91,"="&amp;$F$2+1))+(COUNTIF('Round 2 - Hole by Hole'!G91,"="&amp;$G$2+1))+(COUNTIF('Round 2 - Hole by Hole'!H91,"="&amp;$H$2+1))+(COUNTIF('Round 2 - Hole by Hole'!I91,"="&amp;$I$2+1))+(COUNTIF('Round 2 - Hole by Hole'!J91,"="&amp;$J$2+1))+(COUNTIF('Round 2 - Hole by Hole'!L91,"="&amp;$L$2+1))+(COUNTIF('Round 2 - Hole by Hole'!M91,"="&amp;$M$2+1))+(COUNTIF('Round 2 - Hole by Hole'!N91,"="&amp;$N$2+1))+(COUNTIF('Round 2 - Hole by Hole'!O91,"="&amp;$O$2+1))+(COUNTIF('Round 2 - Hole by Hole'!P91,"="&amp;$P$2+1))+(COUNTIF('Round 2 - Hole by Hole'!Q91,"="&amp;$Q$2+1))+(COUNTIF('Round 2 - Hole by Hole'!R91,"="&amp;$R$2+1))+(COUNTIF('Round 2 - Hole by Hole'!S91,"="&amp;$S$2+1))+(COUNTIF('Round 2 - Hole by Hole'!T91,"="&amp;$T$2+1))</f>
        <v>4</v>
      </c>
      <c r="N94" s="87">
        <f>SUM(COUNTIF('Round 2 - Hole by Hole'!B91,"="&amp;$B$2+2))+(COUNTIF('Round 2 - Hole by Hole'!C91,"="&amp;$C$2+2))+(COUNTIF('Round 2 - Hole by Hole'!D91,"="&amp;$D$2+2))+(COUNTIF('Round 2 - Hole by Hole'!E91,"="&amp;$E$2+2))+(COUNTIF('Round 2 - Hole by Hole'!F91,"="&amp;$F$2+2))+(COUNTIF('Round 2 - Hole by Hole'!G91,"="&amp;$G$2+2))+(COUNTIF('Round 2 - Hole by Hole'!H91,"="&amp;$H$2+2))+(COUNTIF('Round 2 - Hole by Hole'!I91,"="&amp;$I$2+2))+(COUNTIF('Round 2 - Hole by Hole'!J91,"="&amp;$J$2+2))+(COUNTIF('Round 2 - Hole by Hole'!L91,"="&amp;$L$2+2))+(COUNTIF('Round 2 - Hole by Hole'!M91,"="&amp;$M$2+2))+(COUNTIF('Round 2 - Hole by Hole'!N91,"="&amp;$N$2+2))+(COUNTIF('Round 2 - Hole by Hole'!O91,"="&amp;$O$2+2))+(COUNTIF('Round 2 - Hole by Hole'!P91,"="&amp;$P$2+2))+(COUNTIF('Round 2 - Hole by Hole'!Q91,"="&amp;$Q$2+2))+(COUNTIF('Round 2 - Hole by Hole'!R91,"="&amp;$R$2+2))+(COUNTIF('Round 2 - Hole by Hole'!S91,"="&amp;$S$2+2))+(COUNTIF('Round 2 - Hole by Hole'!T91,"="&amp;$T$2+2))</f>
        <v>2</v>
      </c>
      <c r="O94" s="87">
        <f>SUM(COUNTIF('Round 2 - Hole by Hole'!B91,"&gt;"&amp;$B$2+2.1))+(COUNTIF('Round 2 - Hole by Hole'!C91,"&gt;"&amp;$C$2+2.1))+(COUNTIF('Round 2 - Hole by Hole'!D91,"&gt;"&amp;$D$2+2.1))+(COUNTIF('Round 2 - Hole by Hole'!E91,"&gt;"&amp;$E$2+2.1))+(COUNTIF('Round 2 - Hole by Hole'!F91,"&gt;"&amp;$F$2+2.1))+(COUNTIF('Round 2 - Hole by Hole'!G91,"&gt;"&amp;$G$2+2.1))+(COUNTIF('Round 2 - Hole by Hole'!H91,"&gt;"&amp;$H$2+2.1))+(COUNTIF('Round 2 - Hole by Hole'!I91,"&gt;"&amp;$I$2+2.1))+(COUNTIF('Round 2 - Hole by Hole'!J91,"&gt;"&amp;$J$2+2.1))+(COUNTIF('Round 2 - Hole by Hole'!L91,"&gt;"&amp;$L$2+2.1))+(COUNTIF('Round 2 - Hole by Hole'!M91,"&gt;"&amp;$M$2+2.1))+(COUNTIF('Round 2 - Hole by Hole'!N91,"&gt;"&amp;$N$2+2.1))+(COUNTIF('Round 2 - Hole by Hole'!O91,"&gt;"&amp;$O$2+2.1))+(COUNTIF('Round 2 - Hole by Hole'!P91,"&gt;"&amp;$P$2+2.1))+(COUNTIF('Round 2 - Hole by Hole'!Q91,"&gt;"&amp;$Q$2+2.1))+(COUNTIF('Round 2 - Hole by Hole'!R91,"&gt;"&amp;$R$2+2.1))+(COUNTIF('Round 2 - Hole by Hole'!S91,"&gt;"&amp;$S$2+2.1))+(COUNTIF('Round 2 - Hole by Hole'!T91,"&gt;"&amp;$T$2+2.1))</f>
        <v>0</v>
      </c>
      <c r="Q94" s="86">
        <f>SUM(COUNTIF('Round 3 - Hole by Hole'!B91,"&lt;"&amp;$B$3-1.9))+(COUNTIF('Round 3 - Hole by Hole'!C91,"&lt;"&amp;$C$3-1.9))+(COUNTIF('Round 3 - Hole by Hole'!D91,"&lt;"&amp;$D$3-1.9))+(COUNTIF('Round 3 - Hole by Hole'!E91,"&lt;"&amp;$E$3-1.9))+(COUNTIF('Round 3 - Hole by Hole'!F91,"&lt;"&amp;$F$3-1.9))+(COUNTIF('Round 3 - Hole by Hole'!G91,"&lt;"&amp;$G$3-1.9))+(COUNTIF('Round 3 - Hole by Hole'!H91,"&lt;"&amp;$H$3-1.9))+(COUNTIF('Round 3 - Hole by Hole'!I91,"&lt;"&amp;$I$3-1.9))+(COUNTIF('Round 3 - Hole by Hole'!J91,"&lt;"&amp;$J$3-1.9))+(COUNTIF('Round 3 - Hole by Hole'!L91,"&lt;"&amp;$L$3-1.9))+(COUNTIF('Round 3 - Hole by Hole'!M91,"&lt;"&amp;$M$3-1.9))+(COUNTIF('Round 3 - Hole by Hole'!N91,"&lt;"&amp;$N$3-1.9))+(COUNTIF('Round 3 - Hole by Hole'!O91,"&lt;"&amp;$O$3-1.9))+(COUNTIF('Round 3 - Hole by Hole'!P91,"&lt;"&amp;$P$3-1.9))+(COUNTIF('Round 3 - Hole by Hole'!Q91,"&lt;"&amp;$Q$3-1.9))+(COUNTIF('Round 3 - Hole by Hole'!R91,"&lt;"&amp;$R$3-1.9))+(COUNTIF('Round 3 - Hole by Hole'!S91,"&lt;"&amp;$S$3-1.9))+(COUNTIF('Round 3 - Hole by Hole'!T91,"&lt;"&amp;$T$3-1.9))</f>
        <v>0</v>
      </c>
      <c r="R94" s="87">
        <f>SUM(COUNTIF('Round 3 - Hole by Hole'!B91,"="&amp;$B$3-1))+(COUNTIF('Round 3 - Hole by Hole'!C91,"="&amp;$C$3-1))+(COUNTIF('Round 3 - Hole by Hole'!D91,"="&amp;$D$3-1))+(COUNTIF('Round 3 - Hole by Hole'!E91,"="&amp;$E$3-1))+(COUNTIF('Round 3 - Hole by Hole'!F91,"="&amp;$F$3-1))+(COUNTIF('Round 3 - Hole by Hole'!G91,"="&amp;$G$3-1))+(COUNTIF('Round 3 - Hole by Hole'!H91,"="&amp;$H$3-1))+(COUNTIF('Round 3 - Hole by Hole'!I91,"="&amp;$I$3-1))+(COUNTIF('Round 3 - Hole by Hole'!J91,"="&amp;$J$3-1))+(COUNTIF('Round 3 - Hole by Hole'!L91,"="&amp;$L$3-1))+(COUNTIF('Round 3 - Hole by Hole'!M91,"="&amp;$M$3-1))+(COUNTIF('Round 3 - Hole by Hole'!N91,"="&amp;$N$3-1))+(COUNTIF('Round 3 - Hole by Hole'!O91,"="&amp;$O$3-1))+(COUNTIF('Round 3 - Hole by Hole'!P91,"="&amp;$P$3-1))+(COUNTIF('Round 3 - Hole by Hole'!Q91,"="&amp;$Q$3-1))+(COUNTIF('Round 3 - Hole by Hole'!R91,"="&amp;$R$3-1))+(COUNTIF('Round 3 - Hole by Hole'!S91,"="&amp;$S$3-1))+(COUNTIF('Round 3 - Hole by Hole'!T91,"="&amp;$T$3-1))</f>
        <v>2</v>
      </c>
      <c r="S94" s="87">
        <f>SUM(COUNTIF('Round 3 - Hole by Hole'!B91,"="&amp;$B$3))+(COUNTIF('Round 3 - Hole by Hole'!C91,"="&amp;$C$3))+(COUNTIF('Round 3 - Hole by Hole'!D91,"="&amp;$D$3))+(COUNTIF('Round 3 - Hole by Hole'!E91,"="&amp;$E$3))+(COUNTIF('Round 3 - Hole by Hole'!F91,"="&amp;$F$3))+(COUNTIF('Round 3 - Hole by Hole'!G91,"="&amp;$G$3))+(COUNTIF('Round 3 - Hole by Hole'!H91,"="&amp;$H$3))+(COUNTIF('Round 3 - Hole by Hole'!I91,"="&amp;$I$3))+(COUNTIF('Round 3 - Hole by Hole'!J91,"="&amp;$J$3))+(COUNTIF('Round 3 - Hole by Hole'!L91,"="&amp;$L$3))+(COUNTIF('Round 3 - Hole by Hole'!M91,"="&amp;$M$3))+(COUNTIF('Round 3 - Hole by Hole'!N91,"="&amp;$N$3))+(COUNTIF('Round 3 - Hole by Hole'!O91,"="&amp;$O$3))+(COUNTIF('Round 3 - Hole by Hole'!P91,"="&amp;$P$3))+(COUNTIF('Round 3 - Hole by Hole'!Q91,"="&amp;$Q$3))+(COUNTIF('Round 3 - Hole by Hole'!R91,"="&amp;$R$3))+(COUNTIF('Round 3 - Hole by Hole'!S91,"="&amp;$S$3))+(COUNTIF('Round 3 - Hole by Hole'!T91,"="&amp;$T$3))</f>
        <v>9</v>
      </c>
      <c r="T94" s="87">
        <f>SUM(COUNTIF('Round 3 - Hole by Hole'!B91,"="&amp;$B$3+1))+(COUNTIF('Round 3 - Hole by Hole'!C91,"="&amp;$C$3+1))+(COUNTIF('Round 3 - Hole by Hole'!D91,"="&amp;$D$3+1))+(COUNTIF('Round 3 - Hole by Hole'!E91,"="&amp;$E$3+1))+(COUNTIF('Round 3 - Hole by Hole'!F91,"="&amp;$F$3+1))+(COUNTIF('Round 3 - Hole by Hole'!G91,"="&amp;$G$3+1))+(COUNTIF('Round 3 - Hole by Hole'!H91,"="&amp;$H$3+1))+(COUNTIF('Round 3 - Hole by Hole'!I91,"="&amp;$I$3+1))+(COUNTIF('Round 3 - Hole by Hole'!J91,"="&amp;$J$3+1))+(COUNTIF('Round 3 - Hole by Hole'!L91,"="&amp;$L$3+1))+(COUNTIF('Round 3 - Hole by Hole'!M91,"="&amp;$M$3+1))+(COUNTIF('Round 3 - Hole by Hole'!N91,"="&amp;$N$3+1))+(COUNTIF('Round 3 - Hole by Hole'!O91,"="&amp;$O$3+1))+(COUNTIF('Round 3 - Hole by Hole'!P91,"="&amp;$P$3+1))+(COUNTIF('Round 3 - Hole by Hole'!Q91,"="&amp;$Q$3+1))+(COUNTIF('Round 3 - Hole by Hole'!R91,"="&amp;$R$3+1))+(COUNTIF('Round 3 - Hole by Hole'!S91,"="&amp;$S$3+1))+(COUNTIF('Round 3 - Hole by Hole'!T91,"="&amp;$T$3+1))</f>
        <v>7</v>
      </c>
      <c r="U94" s="87">
        <f>SUM(COUNTIF('Round 3 - Hole by Hole'!B91,"="&amp;$B$3+2))+(COUNTIF('Round 3 - Hole by Hole'!C91,"="&amp;$C$3+2))+(COUNTIF('Round 3 - Hole by Hole'!D91,"="&amp;$D$3+2))+(COUNTIF('Round 3 - Hole by Hole'!E91,"="&amp;$E$3+2))+(COUNTIF('Round 3 - Hole by Hole'!F91,"="&amp;$F$3+2))+(COUNTIF('Round 3 - Hole by Hole'!G91,"="&amp;$G$3+2))+(COUNTIF('Round 3 - Hole by Hole'!H91,"="&amp;$H$3+2))+(COUNTIF('Round 3 - Hole by Hole'!I91,"="&amp;$I$3+2))+(COUNTIF('Round 3 - Hole by Hole'!J91,"="&amp;$J$3+2))+(COUNTIF('Round 3 - Hole by Hole'!L91,"="&amp;$L$3+2))+(COUNTIF('Round 3 - Hole by Hole'!M91,"="&amp;$M$3+2))+(COUNTIF('Round 3 - Hole by Hole'!N91,"="&amp;$N$3+2))+(COUNTIF('Round 3 - Hole by Hole'!O91,"="&amp;$O$3+2))+(COUNTIF('Round 3 - Hole by Hole'!P91,"="&amp;$P$3+2))+(COUNTIF('Round 3 - Hole by Hole'!Q91,"="&amp;$Q$3+2))+(COUNTIF('Round 3 - Hole by Hole'!R91,"="&amp;$R$3+2))+(COUNTIF('Round 3 - Hole by Hole'!S91,"="&amp;$S$3+2))+(COUNTIF('Round 3 - Hole by Hole'!T91,"="&amp;$T$3+2))</f>
        <v>0</v>
      </c>
      <c r="V94" s="87">
        <f>SUM(COUNTIF('Round 3 - Hole by Hole'!B91,"&gt;"&amp;$B$3+2.1))+(COUNTIF('Round 3 - Hole by Hole'!C91,"&gt;"&amp;$C$3+2.1))+(COUNTIF('Round 3 - Hole by Hole'!D91,"&gt;"&amp;$D$3+2.1))+(COUNTIF('Round 3 - Hole by Hole'!E91,"&gt;"&amp;$E$3+2.1))+(COUNTIF('Round 3 - Hole by Hole'!F91,"&gt;"&amp;$F$3+2.1))+(COUNTIF('Round 3 - Hole by Hole'!G91,"&gt;"&amp;$G$3+2.1))+(COUNTIF('Round 3 - Hole by Hole'!H91,"&gt;"&amp;$H$3+2.1))+(COUNTIF('Round 3 - Hole by Hole'!I91,"&gt;"&amp;$I$3+2.1))+(COUNTIF('Round 3 - Hole by Hole'!J91,"&gt;"&amp;$J$3+2.1))+(COUNTIF('Round 3 - Hole by Hole'!L91,"&gt;"&amp;$L$3+2.1))+(COUNTIF('Round 3 - Hole by Hole'!M91,"&gt;"&amp;$M$3+2.1))+(COUNTIF('Round 3 - Hole by Hole'!N91,"&gt;"&amp;$N$3+2.1))+(COUNTIF('Round 3 - Hole by Hole'!O91,"&gt;"&amp;$O$3+2.1))+(COUNTIF('Round 3 - Hole by Hole'!P91,"&gt;"&amp;$P$3+2.1))+(COUNTIF('Round 3 - Hole by Hole'!Q91,"&gt;"&amp;$Q$3+2.1))+(COUNTIF('Round 3 - Hole by Hole'!R91,"&gt;"&amp;$R$3+2.1))+(COUNTIF('Round 3 - Hole by Hole'!S91,"&gt;"&amp;$S$3+2.1))+(COUNTIF('Round 3 - Hole by Hole'!T91,"&gt;"&amp;$T$3+2.1))</f>
        <v>0</v>
      </c>
      <c r="X94" s="86">
        <f t="shared" si="133"/>
        <v>0</v>
      </c>
      <c r="Y94" s="86">
        <f t="shared" si="129"/>
        <v>7</v>
      </c>
      <c r="Z94" s="86">
        <f t="shared" si="130"/>
        <v>27</v>
      </c>
      <c r="AA94" s="86">
        <f t="shared" si="131"/>
        <v>17</v>
      </c>
      <c r="AB94" s="86">
        <f t="shared" si="132"/>
        <v>3</v>
      </c>
      <c r="AC94" s="86">
        <f t="shared" si="134"/>
        <v>0</v>
      </c>
    </row>
    <row r="95" spans="1:29">
      <c r="A95" s="60" t="str">
        <f>'Players by Team'!A37</f>
        <v>KYLIE CAMPBELL</v>
      </c>
      <c r="B95" s="90"/>
      <c r="C95" s="110">
        <f>SUM(COUNTIF('Round 1 - Hole by Hole'!B92,"&lt;"&amp;$B$2-1.9))+(COUNTIF('Round 1 - Hole by Hole'!C92,"&lt;"&amp;$C$2-1.9))+(COUNTIF('Round 1 - Hole by Hole'!D92,"&lt;"&amp;$D$2-1.9))+(COUNTIF('Round 1 - Hole by Hole'!E92,"&lt;"&amp;$E$2-1.9))+(COUNTIF('Round 1 - Hole by Hole'!F92,"&lt;"&amp;$F$2-1.9))+(COUNTIF('Round 1 - Hole by Hole'!G92,"&lt;"&amp;$G$2-1.9))+(COUNTIF('Round 1 - Hole by Hole'!H92,"&lt;"&amp;$H$2-1.9))+(COUNTIF('Round 1 - Hole by Hole'!I92,"&lt;"&amp;$I$2-1.9))+(COUNTIF('Round 1 - Hole by Hole'!J92,"&lt;"&amp;$J$2-1.9))+(COUNTIF('Round 1 - Hole by Hole'!L92,"&lt;"&amp;$L$2-1.9))+(COUNTIF('Round 1 - Hole by Hole'!M92,"&lt;"&amp;$M$2-1.9))+(COUNTIF('Round 1 - Hole by Hole'!N92,"&lt;"&amp;$N$2-1.9))+(COUNTIF('Round 1 - Hole by Hole'!O92,"&lt;"&amp;$O$2-1.9))+(COUNTIF('Round 1 - Hole by Hole'!P92,"&lt;"&amp;$P$2-1.9))+(COUNTIF('Round 1 - Hole by Hole'!Q92,"&lt;"&amp;$Q$2-1.9))+(COUNTIF('Round 1 - Hole by Hole'!R92,"&lt;"&amp;$R$2-1.9))+(COUNTIF('Round 1 - Hole by Hole'!S92,"&lt;"&amp;$S$2-1.9))+(COUNTIF('Round 1 - Hole by Hole'!T92,"&lt;"&amp;$T$2-1.9))</f>
        <v>0</v>
      </c>
      <c r="D95" s="110">
        <f>SUM(COUNTIF('Round 1 - Hole by Hole'!B92,"="&amp;$B$2-1))+(COUNTIF('Round 1 - Hole by Hole'!C92,"="&amp;$C$2-1))+(COUNTIF('Round 1 - Hole by Hole'!D92,"="&amp;$D$2-1))+(COUNTIF('Round 1 - Hole by Hole'!E92,"="&amp;$E$2-1))+(COUNTIF('Round 1 - Hole by Hole'!F92,"="&amp;$F$2-1))+(COUNTIF('Round 1 - Hole by Hole'!G92,"="&amp;$G$2-1))+(COUNTIF('Round 1 - Hole by Hole'!H92,"="&amp;$H$2-1))+(COUNTIF('Round 1 - Hole by Hole'!I92,"="&amp;$I$2-1))+(COUNTIF('Round 1 - Hole by Hole'!J92,"="&amp;$J$2-1))+(COUNTIF('Round 1 - Hole by Hole'!L92,"="&amp;$L$2-1))+(COUNTIF('Round 1 - Hole by Hole'!M92,"="&amp;$M$2-1))+(COUNTIF('Round 1 - Hole by Hole'!N92,"="&amp;$N$2-1))+(COUNTIF('Round 1 - Hole by Hole'!O92,"="&amp;$O$2-1))+(COUNTIF('Round 1 - Hole by Hole'!P92,"="&amp;$P$2-1))+(COUNTIF('Round 1 - Hole by Hole'!Q92,"="&amp;$Q$2-1))+(COUNTIF('Round 1 - Hole by Hole'!R92,"="&amp;$R$2-1))+(COUNTIF('Round 1 - Hole by Hole'!S92,"="&amp;$S$2-1))+(COUNTIF('Round 1 - Hole by Hole'!T92,"="&amp;$T$2-1))</f>
        <v>1</v>
      </c>
      <c r="E95" s="110">
        <f>SUM(COUNTIF('Round 1 - Hole by Hole'!B92,"="&amp;$B$2))+(COUNTIF('Round 1 - Hole by Hole'!C92,"="&amp;$C$2))+(COUNTIF('Round 1 - Hole by Hole'!D92,"="&amp;$D$2))+(COUNTIF('Round 1 - Hole by Hole'!E92,"="&amp;$E$2))+(COUNTIF('Round 1 - Hole by Hole'!F92,"="&amp;$F$2))+(COUNTIF('Round 1 - Hole by Hole'!G92,"="&amp;$G$2))+(COUNTIF('Round 1 - Hole by Hole'!H92,"="&amp;$H$2))+(COUNTIF('Round 1 - Hole by Hole'!I92,"="&amp;$I$2))+(COUNTIF('Round 1 - Hole by Hole'!J92,"="&amp;$J$2))+(COUNTIF('Round 1 - Hole by Hole'!L92,"="&amp;$L$2))+(COUNTIF('Round 1 - Hole by Hole'!M92,"="&amp;$M$2))+(COUNTIF('Round 1 - Hole by Hole'!N92,"="&amp;$N$2))+(COUNTIF('Round 1 - Hole by Hole'!O92,"="&amp;$O$2))+(COUNTIF('Round 1 - Hole by Hole'!P92,"="&amp;$P$2))+(COUNTIF('Round 1 - Hole by Hole'!Q92,"="&amp;$Q$2))+(COUNTIF('Round 1 - Hole by Hole'!R92,"="&amp;$R$2))+(COUNTIF('Round 1 - Hole by Hole'!S92,"="&amp;$S$2))+(COUNTIF('Round 1 - Hole by Hole'!T92,"="&amp;$T$2))</f>
        <v>4</v>
      </c>
      <c r="F95" s="110">
        <f>SUM(COUNTIF('Round 1 - Hole by Hole'!B92,"="&amp;$B$2+1))+(COUNTIF('Round 1 - Hole by Hole'!C92,"="&amp;$C$2+1))+(COUNTIF('Round 1 - Hole by Hole'!D92,"="&amp;$D$2+1))+(COUNTIF('Round 1 - Hole by Hole'!E92,"="&amp;$E$2+1))+(COUNTIF('Round 1 - Hole by Hole'!F92,"="&amp;$F$2+1))+(COUNTIF('Round 1 - Hole by Hole'!G92,"="&amp;$G$2+1))+(COUNTIF('Round 1 - Hole by Hole'!H92,"="&amp;$H$2+1))+(COUNTIF('Round 1 - Hole by Hole'!I92,"="&amp;$I$2+1))+(COUNTIF('Round 1 - Hole by Hole'!J92,"="&amp;$J$2+1))+(COUNTIF('Round 1 - Hole by Hole'!L92,"="&amp;$L$2+1))+(COUNTIF('Round 1 - Hole by Hole'!M92,"="&amp;$M$2+1))+(COUNTIF('Round 1 - Hole by Hole'!N92,"="&amp;$N$2+1))+(COUNTIF('Round 1 - Hole by Hole'!O92,"="&amp;$O$2+1))+(COUNTIF('Round 1 - Hole by Hole'!P92,"="&amp;$P$2+1))+(COUNTIF('Round 1 - Hole by Hole'!Q92,"="&amp;$Q$2+1))+(COUNTIF('Round 1 - Hole by Hole'!R92,"="&amp;$R$2+1))+(COUNTIF('Round 1 - Hole by Hole'!S92,"="&amp;$S$2+1))+(COUNTIF('Round 1 - Hole by Hole'!T92,"="&amp;$T$2+1))</f>
        <v>10</v>
      </c>
      <c r="G95" s="110">
        <f>SUM(COUNTIF('Round 1 - Hole by Hole'!B92,"="&amp;$B$2+2))+(COUNTIF('Round 1 - Hole by Hole'!C92,"="&amp;$C$2+2))+(COUNTIF('Round 1 - Hole by Hole'!D92,"="&amp;$D$2+2))+(COUNTIF('Round 1 - Hole by Hole'!E92,"="&amp;$E$2+2))+(COUNTIF('Round 1 - Hole by Hole'!F92,"="&amp;$F$2+2))+(COUNTIF('Round 1 - Hole by Hole'!G92,"="&amp;$G$2+2))+(COUNTIF('Round 1 - Hole by Hole'!H92,"="&amp;$H$2+2))+(COUNTIF('Round 1 - Hole by Hole'!I92,"="&amp;$I$2+2))+(COUNTIF('Round 1 - Hole by Hole'!J92,"="&amp;$J$2+2))+(COUNTIF('Round 1 - Hole by Hole'!L92,"="&amp;$L$2+2))+(COUNTIF('Round 1 - Hole by Hole'!M92,"="&amp;$M$2+2))+(COUNTIF('Round 1 - Hole by Hole'!N92,"="&amp;$N$2+2))+(COUNTIF('Round 1 - Hole by Hole'!O92,"="&amp;$O$2+2))+(COUNTIF('Round 1 - Hole by Hole'!P92,"="&amp;$P$2+2))+(COUNTIF('Round 1 - Hole by Hole'!Q92,"="&amp;$Q$2+2))+(COUNTIF('Round 1 - Hole by Hole'!R92,"="&amp;$R$2+2))+(COUNTIF('Round 1 - Hole by Hole'!S92,"="&amp;$S$2+2))+(COUNTIF('Round 1 - Hole by Hole'!T92,"="&amp;$T$2+2))</f>
        <v>2</v>
      </c>
      <c r="H95" s="110">
        <f>SUM(COUNTIF('Round 1 - Hole by Hole'!B92,"&gt;"&amp;$B$2+2.1))+(COUNTIF('Round 1 - Hole by Hole'!C92,"&gt;"&amp;$C$2+2.1))+(COUNTIF('Round 1 - Hole by Hole'!D92,"&gt;"&amp;$D$2+2.1))+(COUNTIF('Round 1 - Hole by Hole'!E92,"&gt;"&amp;$E$2+2.1))+(COUNTIF('Round 1 - Hole by Hole'!F92,"&gt;"&amp;$F$2+2.1))+(COUNTIF('Round 1 - Hole by Hole'!G92,"&gt;"&amp;$G$2+2.1))+(COUNTIF('Round 1 - Hole by Hole'!H92,"&gt;"&amp;$H$2+2.1))+(COUNTIF('Round 1 - Hole by Hole'!I92,"&gt;"&amp;$I$2+2.1))+(COUNTIF('Round 1 - Hole by Hole'!J92,"&gt;"&amp;$J$2+2.1))+(COUNTIF('Round 1 - Hole by Hole'!L92,"&gt;"&amp;$L$2+2.1))+(COUNTIF('Round 1 - Hole by Hole'!M92,"&gt;"&amp;$M$2+2.1))+(COUNTIF('Round 1 - Hole by Hole'!N92,"&gt;"&amp;$N$2+2.1))+(COUNTIF('Round 1 - Hole by Hole'!O92,"&gt;"&amp;$O$2+2.1))+(COUNTIF('Round 1 - Hole by Hole'!P92,"&gt;"&amp;$P$2+2.1))+(COUNTIF('Round 1 - Hole by Hole'!Q92,"&gt;"&amp;$Q$2+2.1))+(COUNTIF('Round 1 - Hole by Hole'!R92,"&gt;"&amp;$R$2+2.1))+(COUNTIF('Round 1 - Hole by Hole'!S92,"&gt;"&amp;$S$2+2.1))+(COUNTIF('Round 1 - Hole by Hole'!T92,"&gt;"&amp;$T$2+2.1))</f>
        <v>1</v>
      </c>
      <c r="J95" s="110">
        <f>SUM(COUNTIF('Round 2 - Hole by Hole'!B92,"&lt;"&amp;$B$2-1.9))+(COUNTIF('Round 2 - Hole by Hole'!C92,"&lt;"&amp;$C$2-1.9))+(COUNTIF('Round 2 - Hole by Hole'!D92,"&lt;"&amp;$D$2-1.9))+(COUNTIF('Round 2 - Hole by Hole'!E92,"&lt;"&amp;$E$2-1.9))+(COUNTIF('Round 2 - Hole by Hole'!F92,"&lt;"&amp;$F$2-1.9))+(COUNTIF('Round 2 - Hole by Hole'!G92,"&lt;"&amp;$G$2-1.9))+(COUNTIF('Round 2 - Hole by Hole'!H92,"&lt;"&amp;$H$2-1.9))+(COUNTIF('Round 2 - Hole by Hole'!I92,"&lt;"&amp;$I$2-1.9))+(COUNTIF('Round 2 - Hole by Hole'!J92,"&lt;"&amp;$J$2-1.9))+(COUNTIF('Round 2 - Hole by Hole'!L92,"&lt;"&amp;$L$2-1.9))+(COUNTIF('Round 2 - Hole by Hole'!M92,"&lt;"&amp;$M$2-1.9))+(COUNTIF('Round 2 - Hole by Hole'!N92,"&lt;"&amp;$N$2-1.9))+(COUNTIF('Round 2 - Hole by Hole'!O92,"&lt;"&amp;$O$2-1.9))+(COUNTIF('Round 2 - Hole by Hole'!P92,"&lt;"&amp;$P$2-1.9))+(COUNTIF('Round 2 - Hole by Hole'!Q92,"&lt;"&amp;$Q$2-1.9))+(COUNTIF('Round 2 - Hole by Hole'!R92,"&lt;"&amp;$R$2-1.9))+(COUNTIF('Round 2 - Hole by Hole'!S92,"&lt;"&amp;$S$2-1.9))+(COUNTIF('Round 2 - Hole by Hole'!T92,"&lt;"&amp;$T$2-1.9))</f>
        <v>0</v>
      </c>
      <c r="K95" s="110">
        <f>SUM(COUNTIF('Round 2 - Hole by Hole'!B92,"="&amp;$B$2-1))+(COUNTIF('Round 2 - Hole by Hole'!C92,"="&amp;$C$2-1))+(COUNTIF('Round 2 - Hole by Hole'!D92,"="&amp;$D$2-1))+(COUNTIF('Round 2 - Hole by Hole'!E92,"="&amp;$E$2-1))+(COUNTIF('Round 2 - Hole by Hole'!F92,"="&amp;$F$2-1))+(COUNTIF('Round 2 - Hole by Hole'!G92,"="&amp;$G$2-1))+(COUNTIF('Round 2 - Hole by Hole'!H92,"="&amp;$H$2-1))+(COUNTIF('Round 2 - Hole by Hole'!I92,"="&amp;$I$2-1))+(COUNTIF('Round 2 - Hole by Hole'!J92,"="&amp;$J$2-1))+(COUNTIF('Round 2 - Hole by Hole'!L92,"="&amp;$L$2-1))+(COUNTIF('Round 2 - Hole by Hole'!M92,"="&amp;$M$2-1))+(COUNTIF('Round 2 - Hole by Hole'!N92,"="&amp;$N$2-1))+(COUNTIF('Round 2 - Hole by Hole'!O92,"="&amp;$O$2-1))+(COUNTIF('Round 2 - Hole by Hole'!P92,"="&amp;$P$2-1))+(COUNTIF('Round 2 - Hole by Hole'!Q92,"="&amp;$Q$2-1))+(COUNTIF('Round 2 - Hole by Hole'!R92,"="&amp;$R$2-1))+(COUNTIF('Round 2 - Hole by Hole'!S92,"="&amp;$S$2-1))+(COUNTIF('Round 2 - Hole by Hole'!T92,"="&amp;$T$2-1))</f>
        <v>0</v>
      </c>
      <c r="L95" s="110">
        <f>SUM(COUNTIF('Round 2 - Hole by Hole'!B92,"="&amp;$B$2))+(COUNTIF('Round 2 - Hole by Hole'!C92,"="&amp;$C$2))+(COUNTIF('Round 2 - Hole by Hole'!D92,"="&amp;$D$2))+(COUNTIF('Round 2 - Hole by Hole'!E92,"="&amp;$E$2))+(COUNTIF('Round 2 - Hole by Hole'!F92,"="&amp;$F$2))+(COUNTIF('Round 2 - Hole by Hole'!G92,"="&amp;$G$2))+(COUNTIF('Round 2 - Hole by Hole'!H92,"="&amp;$H$2))+(COUNTIF('Round 2 - Hole by Hole'!I92,"="&amp;$I$2))+(COUNTIF('Round 2 - Hole by Hole'!J92,"="&amp;$J$2))+(COUNTIF('Round 2 - Hole by Hole'!L92,"="&amp;$L$2))+(COUNTIF('Round 2 - Hole by Hole'!M92,"="&amp;$M$2))+(COUNTIF('Round 2 - Hole by Hole'!N92,"="&amp;$N$2))+(COUNTIF('Round 2 - Hole by Hole'!O92,"="&amp;$O$2))+(COUNTIF('Round 2 - Hole by Hole'!P92,"="&amp;$P$2))+(COUNTIF('Round 2 - Hole by Hole'!Q92,"="&amp;$Q$2))+(COUNTIF('Round 2 - Hole by Hole'!R92,"="&amp;$R$2))+(COUNTIF('Round 2 - Hole by Hole'!S92,"="&amp;$S$2))+(COUNTIF('Round 2 - Hole by Hole'!T92,"="&amp;$T$2))</f>
        <v>3</v>
      </c>
      <c r="M95" s="110">
        <f>SUM(COUNTIF('Round 2 - Hole by Hole'!B92,"="&amp;$B$2+1))+(COUNTIF('Round 2 - Hole by Hole'!C92,"="&amp;$C$2+1))+(COUNTIF('Round 2 - Hole by Hole'!D92,"="&amp;$D$2+1))+(COUNTIF('Round 2 - Hole by Hole'!E92,"="&amp;$E$2+1))+(COUNTIF('Round 2 - Hole by Hole'!F92,"="&amp;$F$2+1))+(COUNTIF('Round 2 - Hole by Hole'!G92,"="&amp;$G$2+1))+(COUNTIF('Round 2 - Hole by Hole'!H92,"="&amp;$H$2+1))+(COUNTIF('Round 2 - Hole by Hole'!I92,"="&amp;$I$2+1))+(COUNTIF('Round 2 - Hole by Hole'!J92,"="&amp;$J$2+1))+(COUNTIF('Round 2 - Hole by Hole'!L92,"="&amp;$L$2+1))+(COUNTIF('Round 2 - Hole by Hole'!M92,"="&amp;$M$2+1))+(COUNTIF('Round 2 - Hole by Hole'!N92,"="&amp;$N$2+1))+(COUNTIF('Round 2 - Hole by Hole'!O92,"="&amp;$O$2+1))+(COUNTIF('Round 2 - Hole by Hole'!P92,"="&amp;$P$2+1))+(COUNTIF('Round 2 - Hole by Hole'!Q92,"="&amp;$Q$2+1))+(COUNTIF('Round 2 - Hole by Hole'!R92,"="&amp;$R$2+1))+(COUNTIF('Round 2 - Hole by Hole'!S92,"="&amp;$S$2+1))+(COUNTIF('Round 2 - Hole by Hole'!T92,"="&amp;$T$2+1))</f>
        <v>10</v>
      </c>
      <c r="N95" s="110">
        <f>SUM(COUNTIF('Round 2 - Hole by Hole'!B92,"="&amp;$B$2+2))+(COUNTIF('Round 2 - Hole by Hole'!C92,"="&amp;$C$2+2))+(COUNTIF('Round 2 - Hole by Hole'!D92,"="&amp;$D$2+2))+(COUNTIF('Round 2 - Hole by Hole'!E92,"="&amp;$E$2+2))+(COUNTIF('Round 2 - Hole by Hole'!F92,"="&amp;$F$2+2))+(COUNTIF('Round 2 - Hole by Hole'!G92,"="&amp;$G$2+2))+(COUNTIF('Round 2 - Hole by Hole'!H92,"="&amp;$H$2+2))+(COUNTIF('Round 2 - Hole by Hole'!I92,"="&amp;$I$2+2))+(COUNTIF('Round 2 - Hole by Hole'!J92,"="&amp;$J$2+2))+(COUNTIF('Round 2 - Hole by Hole'!L92,"="&amp;$L$2+2))+(COUNTIF('Round 2 - Hole by Hole'!M92,"="&amp;$M$2+2))+(COUNTIF('Round 2 - Hole by Hole'!N92,"="&amp;$N$2+2))+(COUNTIF('Round 2 - Hole by Hole'!O92,"="&amp;$O$2+2))+(COUNTIF('Round 2 - Hole by Hole'!P92,"="&amp;$P$2+2))+(COUNTIF('Round 2 - Hole by Hole'!Q92,"="&amp;$Q$2+2))+(COUNTIF('Round 2 - Hole by Hole'!R92,"="&amp;$R$2+2))+(COUNTIF('Round 2 - Hole by Hole'!S92,"="&amp;$S$2+2))+(COUNTIF('Round 2 - Hole by Hole'!T92,"="&amp;$T$2+2))</f>
        <v>3</v>
      </c>
      <c r="O95" s="110">
        <f>SUM(COUNTIF('Round 2 - Hole by Hole'!B92,"&gt;"&amp;$B$2+2.1))+(COUNTIF('Round 2 - Hole by Hole'!C92,"&gt;"&amp;$C$2+2.1))+(COUNTIF('Round 2 - Hole by Hole'!D92,"&gt;"&amp;$D$2+2.1))+(COUNTIF('Round 2 - Hole by Hole'!E92,"&gt;"&amp;$E$2+2.1))+(COUNTIF('Round 2 - Hole by Hole'!F92,"&gt;"&amp;$F$2+2.1))+(COUNTIF('Round 2 - Hole by Hole'!G92,"&gt;"&amp;$G$2+2.1))+(COUNTIF('Round 2 - Hole by Hole'!H92,"&gt;"&amp;$H$2+2.1))+(COUNTIF('Round 2 - Hole by Hole'!I92,"&gt;"&amp;$I$2+2.1))+(COUNTIF('Round 2 - Hole by Hole'!J92,"&gt;"&amp;$J$2+2.1))+(COUNTIF('Round 2 - Hole by Hole'!L92,"&gt;"&amp;$L$2+2.1))+(COUNTIF('Round 2 - Hole by Hole'!M92,"&gt;"&amp;$M$2+2.1))+(COUNTIF('Round 2 - Hole by Hole'!N92,"&gt;"&amp;$N$2+2.1))+(COUNTIF('Round 2 - Hole by Hole'!O92,"&gt;"&amp;$O$2+2.1))+(COUNTIF('Round 2 - Hole by Hole'!P92,"&gt;"&amp;$P$2+2.1))+(COUNTIF('Round 2 - Hole by Hole'!Q92,"&gt;"&amp;$Q$2+2.1))+(COUNTIF('Round 2 - Hole by Hole'!R92,"&gt;"&amp;$R$2+2.1))+(COUNTIF('Round 2 - Hole by Hole'!S92,"&gt;"&amp;$S$2+2.1))+(COUNTIF('Round 2 - Hole by Hole'!T92,"&gt;"&amp;$T$2+2.1))</f>
        <v>2</v>
      </c>
      <c r="Q95" s="110">
        <f>SUM(COUNTIF('Round 3 - Hole by Hole'!B92,"&lt;"&amp;$B$3-1.9))+(COUNTIF('Round 3 - Hole by Hole'!C92,"&lt;"&amp;$C$3-1.9))+(COUNTIF('Round 3 - Hole by Hole'!D92,"&lt;"&amp;$D$3-1.9))+(COUNTIF('Round 3 - Hole by Hole'!E92,"&lt;"&amp;$E$3-1.9))+(COUNTIF('Round 3 - Hole by Hole'!F92,"&lt;"&amp;$F$3-1.9))+(COUNTIF('Round 3 - Hole by Hole'!G92,"&lt;"&amp;$G$3-1.9))+(COUNTIF('Round 3 - Hole by Hole'!H92,"&lt;"&amp;$H$3-1.9))+(COUNTIF('Round 3 - Hole by Hole'!I92,"&lt;"&amp;$I$3-1.9))+(COUNTIF('Round 3 - Hole by Hole'!J92,"&lt;"&amp;$J$3-1.9))+(COUNTIF('Round 3 - Hole by Hole'!L92,"&lt;"&amp;$L$3-1.9))+(COUNTIF('Round 3 - Hole by Hole'!M92,"&lt;"&amp;$M$3-1.9))+(COUNTIF('Round 3 - Hole by Hole'!N92,"&lt;"&amp;$N$3-1.9))+(COUNTIF('Round 3 - Hole by Hole'!O92,"&lt;"&amp;$O$3-1.9))+(COUNTIF('Round 3 - Hole by Hole'!P92,"&lt;"&amp;$P$3-1.9))+(COUNTIF('Round 3 - Hole by Hole'!Q92,"&lt;"&amp;$Q$3-1.9))+(COUNTIF('Round 3 - Hole by Hole'!R92,"&lt;"&amp;$R$3-1.9))+(COUNTIF('Round 3 - Hole by Hole'!S92,"&lt;"&amp;$S$3-1.9))+(COUNTIF('Round 3 - Hole by Hole'!T92,"&lt;"&amp;$T$3-1.9))</f>
        <v>0</v>
      </c>
      <c r="R95" s="110">
        <f>SUM(COUNTIF('Round 3 - Hole by Hole'!B92,"="&amp;$B$3-1))+(COUNTIF('Round 3 - Hole by Hole'!C92,"="&amp;$C$3-1))+(COUNTIF('Round 3 - Hole by Hole'!D92,"="&amp;$D$3-1))+(COUNTIF('Round 3 - Hole by Hole'!E92,"="&amp;$E$3-1))+(COUNTIF('Round 3 - Hole by Hole'!F92,"="&amp;$F$3-1))+(COUNTIF('Round 3 - Hole by Hole'!G92,"="&amp;$G$3-1))+(COUNTIF('Round 3 - Hole by Hole'!H92,"="&amp;$H$3-1))+(COUNTIF('Round 3 - Hole by Hole'!I92,"="&amp;$I$3-1))+(COUNTIF('Round 3 - Hole by Hole'!J92,"="&amp;$J$3-1))+(COUNTIF('Round 3 - Hole by Hole'!L92,"="&amp;$L$3-1))+(COUNTIF('Round 3 - Hole by Hole'!M92,"="&amp;$M$3-1))+(COUNTIF('Round 3 - Hole by Hole'!N92,"="&amp;$N$3-1))+(COUNTIF('Round 3 - Hole by Hole'!O92,"="&amp;$O$3-1))+(COUNTIF('Round 3 - Hole by Hole'!P92,"="&amp;$P$3-1))+(COUNTIF('Round 3 - Hole by Hole'!Q92,"="&amp;$Q$3-1))+(COUNTIF('Round 3 - Hole by Hole'!R92,"="&amp;$R$3-1))+(COUNTIF('Round 3 - Hole by Hole'!S92,"="&amp;$S$3-1))+(COUNTIF('Round 3 - Hole by Hole'!T92,"="&amp;$T$3-1))</f>
        <v>1</v>
      </c>
      <c r="S95" s="110">
        <f>SUM(COUNTIF('Round 3 - Hole by Hole'!B92,"="&amp;$B$3))+(COUNTIF('Round 3 - Hole by Hole'!C92,"="&amp;$C$3))+(COUNTIF('Round 3 - Hole by Hole'!D92,"="&amp;$D$3))+(COUNTIF('Round 3 - Hole by Hole'!E92,"="&amp;$E$3))+(COUNTIF('Round 3 - Hole by Hole'!F92,"="&amp;$F$3))+(COUNTIF('Round 3 - Hole by Hole'!G92,"="&amp;$G$3))+(COUNTIF('Round 3 - Hole by Hole'!H92,"="&amp;$H$3))+(COUNTIF('Round 3 - Hole by Hole'!I92,"="&amp;$I$3))+(COUNTIF('Round 3 - Hole by Hole'!J92,"="&amp;$J$3))+(COUNTIF('Round 3 - Hole by Hole'!L92,"="&amp;$L$3))+(COUNTIF('Round 3 - Hole by Hole'!M92,"="&amp;$M$3))+(COUNTIF('Round 3 - Hole by Hole'!N92,"="&amp;$N$3))+(COUNTIF('Round 3 - Hole by Hole'!O92,"="&amp;$O$3))+(COUNTIF('Round 3 - Hole by Hole'!P92,"="&amp;$P$3))+(COUNTIF('Round 3 - Hole by Hole'!Q92,"="&amp;$Q$3))+(COUNTIF('Round 3 - Hole by Hole'!R92,"="&amp;$R$3))+(COUNTIF('Round 3 - Hole by Hole'!S92,"="&amp;$S$3))+(COUNTIF('Round 3 - Hole by Hole'!T92,"="&amp;$T$3))</f>
        <v>4</v>
      </c>
      <c r="T95" s="110">
        <f>SUM(COUNTIF('Round 3 - Hole by Hole'!B92,"="&amp;$B$3+1))+(COUNTIF('Round 3 - Hole by Hole'!C92,"="&amp;$C$3+1))+(COUNTIF('Round 3 - Hole by Hole'!D92,"="&amp;$D$3+1))+(COUNTIF('Round 3 - Hole by Hole'!E92,"="&amp;$E$3+1))+(COUNTIF('Round 3 - Hole by Hole'!F92,"="&amp;$F$3+1))+(COUNTIF('Round 3 - Hole by Hole'!G92,"="&amp;$G$3+1))+(COUNTIF('Round 3 - Hole by Hole'!H92,"="&amp;$H$3+1))+(COUNTIF('Round 3 - Hole by Hole'!I92,"="&amp;$I$3+1))+(COUNTIF('Round 3 - Hole by Hole'!J92,"="&amp;$J$3+1))+(COUNTIF('Round 3 - Hole by Hole'!L92,"="&amp;$L$3+1))+(COUNTIF('Round 3 - Hole by Hole'!M92,"="&amp;$M$3+1))+(COUNTIF('Round 3 - Hole by Hole'!N92,"="&amp;$N$3+1))+(COUNTIF('Round 3 - Hole by Hole'!O92,"="&amp;$O$3+1))+(COUNTIF('Round 3 - Hole by Hole'!P92,"="&amp;$P$3+1))+(COUNTIF('Round 3 - Hole by Hole'!Q92,"="&amp;$Q$3+1))+(COUNTIF('Round 3 - Hole by Hole'!R92,"="&amp;$R$3+1))+(COUNTIF('Round 3 - Hole by Hole'!S92,"="&amp;$S$3+1))+(COUNTIF('Round 3 - Hole by Hole'!T92,"="&amp;$T$3+1))</f>
        <v>10</v>
      </c>
      <c r="U95" s="110">
        <f>SUM(COUNTIF('Round 3 - Hole by Hole'!B92,"="&amp;$B$3+2))+(COUNTIF('Round 3 - Hole by Hole'!C92,"="&amp;$C$3+2))+(COUNTIF('Round 3 - Hole by Hole'!D92,"="&amp;$D$3+2))+(COUNTIF('Round 3 - Hole by Hole'!E92,"="&amp;$E$3+2))+(COUNTIF('Round 3 - Hole by Hole'!F92,"="&amp;$F$3+2))+(COUNTIF('Round 3 - Hole by Hole'!G92,"="&amp;$G$3+2))+(COUNTIF('Round 3 - Hole by Hole'!H92,"="&amp;$H$3+2))+(COUNTIF('Round 3 - Hole by Hole'!I92,"="&amp;$I$3+2))+(COUNTIF('Round 3 - Hole by Hole'!J92,"="&amp;$J$3+2))+(COUNTIF('Round 3 - Hole by Hole'!L92,"="&amp;$L$3+2))+(COUNTIF('Round 3 - Hole by Hole'!M92,"="&amp;$M$3+2))+(COUNTIF('Round 3 - Hole by Hole'!N92,"="&amp;$N$3+2))+(COUNTIF('Round 3 - Hole by Hole'!O92,"="&amp;$O$3+2))+(COUNTIF('Round 3 - Hole by Hole'!P92,"="&amp;$P$3+2))+(COUNTIF('Round 3 - Hole by Hole'!Q92,"="&amp;$Q$3+2))+(COUNTIF('Round 3 - Hole by Hole'!R92,"="&amp;$R$3+2))+(COUNTIF('Round 3 - Hole by Hole'!S92,"="&amp;$S$3+2))+(COUNTIF('Round 3 - Hole by Hole'!T92,"="&amp;$T$3+2))</f>
        <v>3</v>
      </c>
      <c r="V95" s="110">
        <f>SUM(COUNTIF('Round 3 - Hole by Hole'!B92,"&gt;"&amp;$B$3+2.1))+(COUNTIF('Round 3 - Hole by Hole'!C92,"&gt;"&amp;$C$3+2.1))+(COUNTIF('Round 3 - Hole by Hole'!D92,"&gt;"&amp;$D$3+2.1))+(COUNTIF('Round 3 - Hole by Hole'!E92,"&gt;"&amp;$E$3+2.1))+(COUNTIF('Round 3 - Hole by Hole'!F92,"&gt;"&amp;$F$3+2.1))+(COUNTIF('Round 3 - Hole by Hole'!G92,"&gt;"&amp;$G$3+2.1))+(COUNTIF('Round 3 - Hole by Hole'!H92,"&gt;"&amp;$H$3+2.1))+(COUNTIF('Round 3 - Hole by Hole'!I92,"&gt;"&amp;$I$3+2.1))+(COUNTIF('Round 3 - Hole by Hole'!J92,"&gt;"&amp;$J$3+2.1))+(COUNTIF('Round 3 - Hole by Hole'!L92,"&gt;"&amp;$L$3+2.1))+(COUNTIF('Round 3 - Hole by Hole'!M92,"&gt;"&amp;$M$3+2.1))+(COUNTIF('Round 3 - Hole by Hole'!N92,"&gt;"&amp;$N$3+2.1))+(COUNTIF('Round 3 - Hole by Hole'!O92,"&gt;"&amp;$O$3+2.1))+(COUNTIF('Round 3 - Hole by Hole'!P92,"&gt;"&amp;$P$3+2.1))+(COUNTIF('Round 3 - Hole by Hole'!Q92,"&gt;"&amp;$Q$3+2.1))+(COUNTIF('Round 3 - Hole by Hole'!R92,"&gt;"&amp;$R$3+2.1))+(COUNTIF('Round 3 - Hole by Hole'!S92,"&gt;"&amp;$S$3+2.1))+(COUNTIF('Round 3 - Hole by Hole'!T92,"&gt;"&amp;$T$3+2.1))</f>
        <v>0</v>
      </c>
      <c r="X95" s="110">
        <f t="shared" si="133"/>
        <v>0</v>
      </c>
      <c r="Y95" s="110">
        <f t="shared" si="129"/>
        <v>2</v>
      </c>
      <c r="Z95" s="110">
        <f t="shared" si="130"/>
        <v>11</v>
      </c>
      <c r="AA95" s="110">
        <f t="shared" si="131"/>
        <v>30</v>
      </c>
      <c r="AB95" s="110">
        <f t="shared" si="132"/>
        <v>8</v>
      </c>
      <c r="AC95" s="110">
        <f t="shared" si="134"/>
        <v>3</v>
      </c>
    </row>
    <row r="96" spans="1:29">
      <c r="A96" s="60" t="str">
        <f>'Players by Team'!A38</f>
        <v>JESSICA SMITH</v>
      </c>
      <c r="B96" s="90"/>
      <c r="C96" s="86">
        <f>SUM(COUNTIF('Round 1 - Hole by Hole'!B93,"&lt;"&amp;$B$2-1.9))+(COUNTIF('Round 1 - Hole by Hole'!C93,"&lt;"&amp;$C$2-1.9))+(COUNTIF('Round 1 - Hole by Hole'!D93,"&lt;"&amp;$D$2-1.9))+(COUNTIF('Round 1 - Hole by Hole'!E93,"&lt;"&amp;$E$2-1.9))+(COUNTIF('Round 1 - Hole by Hole'!F93,"&lt;"&amp;$F$2-1.9))+(COUNTIF('Round 1 - Hole by Hole'!G93,"&lt;"&amp;$G$2-1.9))+(COUNTIF('Round 1 - Hole by Hole'!H93,"&lt;"&amp;$H$2-1.9))+(COUNTIF('Round 1 - Hole by Hole'!I93,"&lt;"&amp;$I$2-1.9))+(COUNTIF('Round 1 - Hole by Hole'!J93,"&lt;"&amp;$J$2-1.9))+(COUNTIF('Round 1 - Hole by Hole'!L93,"&lt;"&amp;$L$2-1.9))+(COUNTIF('Round 1 - Hole by Hole'!M93,"&lt;"&amp;$M$2-1.9))+(COUNTIF('Round 1 - Hole by Hole'!N93,"&lt;"&amp;$N$2-1.9))+(COUNTIF('Round 1 - Hole by Hole'!O93,"&lt;"&amp;$O$2-1.9))+(COUNTIF('Round 1 - Hole by Hole'!P93,"&lt;"&amp;$P$2-1.9))+(COUNTIF('Round 1 - Hole by Hole'!Q93,"&lt;"&amp;$Q$2-1.9))+(COUNTIF('Round 1 - Hole by Hole'!R93,"&lt;"&amp;$R$2-1.9))+(COUNTIF('Round 1 - Hole by Hole'!S93,"&lt;"&amp;$S$2-1.9))+(COUNTIF('Round 1 - Hole by Hole'!T93,"&lt;"&amp;$T$2-1.9))</f>
        <v>0</v>
      </c>
      <c r="D96" s="87">
        <f>SUM(COUNTIF('Round 1 - Hole by Hole'!B93,"="&amp;$B$2-1))+(COUNTIF('Round 1 - Hole by Hole'!C93,"="&amp;$C$2-1))+(COUNTIF('Round 1 - Hole by Hole'!D93,"="&amp;$D$2-1))+(COUNTIF('Round 1 - Hole by Hole'!E93,"="&amp;$E$2-1))+(COUNTIF('Round 1 - Hole by Hole'!F93,"="&amp;$F$2-1))+(COUNTIF('Round 1 - Hole by Hole'!G93,"="&amp;$G$2-1))+(COUNTIF('Round 1 - Hole by Hole'!H93,"="&amp;$H$2-1))+(COUNTIF('Round 1 - Hole by Hole'!I93,"="&amp;$I$2-1))+(COUNTIF('Round 1 - Hole by Hole'!J93,"="&amp;$J$2-1))+(COUNTIF('Round 1 - Hole by Hole'!L93,"="&amp;$L$2-1))+(COUNTIF('Round 1 - Hole by Hole'!M93,"="&amp;$M$2-1))+(COUNTIF('Round 1 - Hole by Hole'!N93,"="&amp;$N$2-1))+(COUNTIF('Round 1 - Hole by Hole'!O93,"="&amp;$O$2-1))+(COUNTIF('Round 1 - Hole by Hole'!P93,"="&amp;$P$2-1))+(COUNTIF('Round 1 - Hole by Hole'!Q93,"="&amp;$Q$2-1))+(COUNTIF('Round 1 - Hole by Hole'!R93,"="&amp;$R$2-1))+(COUNTIF('Round 1 - Hole by Hole'!S93,"="&amp;$S$2-1))+(COUNTIF('Round 1 - Hole by Hole'!T93,"="&amp;$T$2-1))</f>
        <v>0</v>
      </c>
      <c r="E96" s="87">
        <f>SUM(COUNTIF('Round 1 - Hole by Hole'!B93,"="&amp;$B$2))+(COUNTIF('Round 1 - Hole by Hole'!C93,"="&amp;$C$2))+(COUNTIF('Round 1 - Hole by Hole'!D93,"="&amp;$D$2))+(COUNTIF('Round 1 - Hole by Hole'!E93,"="&amp;$E$2))+(COUNTIF('Round 1 - Hole by Hole'!F93,"="&amp;$F$2))+(COUNTIF('Round 1 - Hole by Hole'!G93,"="&amp;$G$2))+(COUNTIF('Round 1 - Hole by Hole'!H93,"="&amp;$H$2))+(COUNTIF('Round 1 - Hole by Hole'!I93,"="&amp;$I$2))+(COUNTIF('Round 1 - Hole by Hole'!J93,"="&amp;$J$2))+(COUNTIF('Round 1 - Hole by Hole'!L93,"="&amp;$L$2))+(COUNTIF('Round 1 - Hole by Hole'!M93,"="&amp;$M$2))+(COUNTIF('Round 1 - Hole by Hole'!N93,"="&amp;$N$2))+(COUNTIF('Round 1 - Hole by Hole'!O93,"="&amp;$O$2))+(COUNTIF('Round 1 - Hole by Hole'!P93,"="&amp;$P$2))+(COUNTIF('Round 1 - Hole by Hole'!Q93,"="&amp;$Q$2))+(COUNTIF('Round 1 - Hole by Hole'!R93,"="&amp;$R$2))+(COUNTIF('Round 1 - Hole by Hole'!S93,"="&amp;$S$2))+(COUNTIF('Round 1 - Hole by Hole'!T93,"="&amp;$T$2))</f>
        <v>3</v>
      </c>
      <c r="F96" s="87">
        <f>SUM(COUNTIF('Round 1 - Hole by Hole'!B93,"="&amp;$B$2+1))+(COUNTIF('Round 1 - Hole by Hole'!C93,"="&amp;$C$2+1))+(COUNTIF('Round 1 - Hole by Hole'!D93,"="&amp;$D$2+1))+(COUNTIF('Round 1 - Hole by Hole'!E93,"="&amp;$E$2+1))+(COUNTIF('Round 1 - Hole by Hole'!F93,"="&amp;$F$2+1))+(COUNTIF('Round 1 - Hole by Hole'!G93,"="&amp;$G$2+1))+(COUNTIF('Round 1 - Hole by Hole'!H93,"="&amp;$H$2+1))+(COUNTIF('Round 1 - Hole by Hole'!I93,"="&amp;$I$2+1))+(COUNTIF('Round 1 - Hole by Hole'!J93,"="&amp;$J$2+1))+(COUNTIF('Round 1 - Hole by Hole'!L93,"="&amp;$L$2+1))+(COUNTIF('Round 1 - Hole by Hole'!M93,"="&amp;$M$2+1))+(COUNTIF('Round 1 - Hole by Hole'!N93,"="&amp;$N$2+1))+(COUNTIF('Round 1 - Hole by Hole'!O93,"="&amp;$O$2+1))+(COUNTIF('Round 1 - Hole by Hole'!P93,"="&amp;$P$2+1))+(COUNTIF('Round 1 - Hole by Hole'!Q93,"="&amp;$Q$2+1))+(COUNTIF('Round 1 - Hole by Hole'!R93,"="&amp;$R$2+1))+(COUNTIF('Round 1 - Hole by Hole'!S93,"="&amp;$S$2+1))+(COUNTIF('Round 1 - Hole by Hole'!T93,"="&amp;$T$2+1))</f>
        <v>10</v>
      </c>
      <c r="G96" s="87">
        <f>SUM(COUNTIF('Round 1 - Hole by Hole'!B93,"="&amp;$B$2+2))+(COUNTIF('Round 1 - Hole by Hole'!C93,"="&amp;$C$2+2))+(COUNTIF('Round 1 - Hole by Hole'!D93,"="&amp;$D$2+2))+(COUNTIF('Round 1 - Hole by Hole'!E93,"="&amp;$E$2+2))+(COUNTIF('Round 1 - Hole by Hole'!F93,"="&amp;$F$2+2))+(COUNTIF('Round 1 - Hole by Hole'!G93,"="&amp;$G$2+2))+(COUNTIF('Round 1 - Hole by Hole'!H93,"="&amp;$H$2+2))+(COUNTIF('Round 1 - Hole by Hole'!I93,"="&amp;$I$2+2))+(COUNTIF('Round 1 - Hole by Hole'!J93,"="&amp;$J$2+2))+(COUNTIF('Round 1 - Hole by Hole'!L93,"="&amp;$L$2+2))+(COUNTIF('Round 1 - Hole by Hole'!M93,"="&amp;$M$2+2))+(COUNTIF('Round 1 - Hole by Hole'!N93,"="&amp;$N$2+2))+(COUNTIF('Round 1 - Hole by Hole'!O93,"="&amp;$O$2+2))+(COUNTIF('Round 1 - Hole by Hole'!P93,"="&amp;$P$2+2))+(COUNTIF('Round 1 - Hole by Hole'!Q93,"="&amp;$Q$2+2))+(COUNTIF('Round 1 - Hole by Hole'!R93,"="&amp;$R$2+2))+(COUNTIF('Round 1 - Hole by Hole'!S93,"="&amp;$S$2+2))+(COUNTIF('Round 1 - Hole by Hole'!T93,"="&amp;$T$2+2))</f>
        <v>4</v>
      </c>
      <c r="H96" s="87">
        <f>SUM(COUNTIF('Round 1 - Hole by Hole'!B93,"&gt;"&amp;$B$2+2.1))+(COUNTIF('Round 1 - Hole by Hole'!C93,"&gt;"&amp;$C$2+2.1))+(COUNTIF('Round 1 - Hole by Hole'!D93,"&gt;"&amp;$D$2+2.1))+(COUNTIF('Round 1 - Hole by Hole'!E93,"&gt;"&amp;$E$2+2.1))+(COUNTIF('Round 1 - Hole by Hole'!F93,"&gt;"&amp;$F$2+2.1))+(COUNTIF('Round 1 - Hole by Hole'!G93,"&gt;"&amp;$G$2+2.1))+(COUNTIF('Round 1 - Hole by Hole'!H93,"&gt;"&amp;$H$2+2.1))+(COUNTIF('Round 1 - Hole by Hole'!I93,"&gt;"&amp;$I$2+2.1))+(COUNTIF('Round 1 - Hole by Hole'!J93,"&gt;"&amp;$J$2+2.1))+(COUNTIF('Round 1 - Hole by Hole'!L93,"&gt;"&amp;$L$2+2.1))+(COUNTIF('Round 1 - Hole by Hole'!M93,"&gt;"&amp;$M$2+2.1))+(COUNTIF('Round 1 - Hole by Hole'!N93,"&gt;"&amp;$N$2+2.1))+(COUNTIF('Round 1 - Hole by Hole'!O93,"&gt;"&amp;$O$2+2.1))+(COUNTIF('Round 1 - Hole by Hole'!P93,"&gt;"&amp;$P$2+2.1))+(COUNTIF('Round 1 - Hole by Hole'!Q93,"&gt;"&amp;$Q$2+2.1))+(COUNTIF('Round 1 - Hole by Hole'!R93,"&gt;"&amp;$R$2+2.1))+(COUNTIF('Round 1 - Hole by Hole'!S93,"&gt;"&amp;$S$2+2.1))+(COUNTIF('Round 1 - Hole by Hole'!T93,"&gt;"&amp;$T$2+2.1))</f>
        <v>1</v>
      </c>
      <c r="J96" s="86">
        <f>SUM(COUNTIF('Round 2 - Hole by Hole'!B93,"&lt;"&amp;$B$2-1.9))+(COUNTIF('Round 2 - Hole by Hole'!C93,"&lt;"&amp;$C$2-1.9))+(COUNTIF('Round 2 - Hole by Hole'!D93,"&lt;"&amp;$D$2-1.9))+(COUNTIF('Round 2 - Hole by Hole'!E93,"&lt;"&amp;$E$2-1.9))+(COUNTIF('Round 2 - Hole by Hole'!F93,"&lt;"&amp;$F$2-1.9))+(COUNTIF('Round 2 - Hole by Hole'!G93,"&lt;"&amp;$G$2-1.9))+(COUNTIF('Round 2 - Hole by Hole'!H93,"&lt;"&amp;$H$2-1.9))+(COUNTIF('Round 2 - Hole by Hole'!I93,"&lt;"&amp;$I$2-1.9))+(COUNTIF('Round 2 - Hole by Hole'!J93,"&lt;"&amp;$J$2-1.9))+(COUNTIF('Round 2 - Hole by Hole'!L93,"&lt;"&amp;$L$2-1.9))+(COUNTIF('Round 2 - Hole by Hole'!M93,"&lt;"&amp;$M$2-1.9))+(COUNTIF('Round 2 - Hole by Hole'!N93,"&lt;"&amp;$N$2-1.9))+(COUNTIF('Round 2 - Hole by Hole'!O93,"&lt;"&amp;$O$2-1.9))+(COUNTIF('Round 2 - Hole by Hole'!P93,"&lt;"&amp;$P$2-1.9))+(COUNTIF('Round 2 - Hole by Hole'!Q93,"&lt;"&amp;$Q$2-1.9))+(COUNTIF('Round 2 - Hole by Hole'!R93,"&lt;"&amp;$R$2-1.9))+(COUNTIF('Round 2 - Hole by Hole'!S93,"&lt;"&amp;$S$2-1.9))+(COUNTIF('Round 2 - Hole by Hole'!T93,"&lt;"&amp;$T$2-1.9))</f>
        <v>0</v>
      </c>
      <c r="K96" s="87">
        <f>SUM(COUNTIF('Round 2 - Hole by Hole'!B93,"="&amp;$B$2-1))+(COUNTIF('Round 2 - Hole by Hole'!C93,"="&amp;$C$2-1))+(COUNTIF('Round 2 - Hole by Hole'!D93,"="&amp;$D$2-1))+(COUNTIF('Round 2 - Hole by Hole'!E93,"="&amp;$E$2-1))+(COUNTIF('Round 2 - Hole by Hole'!F93,"="&amp;$F$2-1))+(COUNTIF('Round 2 - Hole by Hole'!G93,"="&amp;$G$2-1))+(COUNTIF('Round 2 - Hole by Hole'!H93,"="&amp;$H$2-1))+(COUNTIF('Round 2 - Hole by Hole'!I93,"="&amp;$I$2-1))+(COUNTIF('Round 2 - Hole by Hole'!J93,"="&amp;$J$2-1))+(COUNTIF('Round 2 - Hole by Hole'!L93,"="&amp;$L$2-1))+(COUNTIF('Round 2 - Hole by Hole'!M93,"="&amp;$M$2-1))+(COUNTIF('Round 2 - Hole by Hole'!N93,"="&amp;$N$2-1))+(COUNTIF('Round 2 - Hole by Hole'!O93,"="&amp;$O$2-1))+(COUNTIF('Round 2 - Hole by Hole'!P93,"="&amp;$P$2-1))+(COUNTIF('Round 2 - Hole by Hole'!Q93,"="&amp;$Q$2-1))+(COUNTIF('Round 2 - Hole by Hole'!R93,"="&amp;$R$2-1))+(COUNTIF('Round 2 - Hole by Hole'!S93,"="&amp;$S$2-1))+(COUNTIF('Round 2 - Hole by Hole'!T93,"="&amp;$T$2-1))</f>
        <v>0</v>
      </c>
      <c r="L96" s="87">
        <f>SUM(COUNTIF('Round 2 - Hole by Hole'!B93,"="&amp;$B$2))+(COUNTIF('Round 2 - Hole by Hole'!C93,"="&amp;$C$2))+(COUNTIF('Round 2 - Hole by Hole'!D93,"="&amp;$D$2))+(COUNTIF('Round 2 - Hole by Hole'!E93,"="&amp;$E$2))+(COUNTIF('Round 2 - Hole by Hole'!F93,"="&amp;$F$2))+(COUNTIF('Round 2 - Hole by Hole'!G93,"="&amp;$G$2))+(COUNTIF('Round 2 - Hole by Hole'!H93,"="&amp;$H$2))+(COUNTIF('Round 2 - Hole by Hole'!I93,"="&amp;$I$2))+(COUNTIF('Round 2 - Hole by Hole'!J93,"="&amp;$J$2))+(COUNTIF('Round 2 - Hole by Hole'!L93,"="&amp;$L$2))+(COUNTIF('Round 2 - Hole by Hole'!M93,"="&amp;$M$2))+(COUNTIF('Round 2 - Hole by Hole'!N93,"="&amp;$N$2))+(COUNTIF('Round 2 - Hole by Hole'!O93,"="&amp;$O$2))+(COUNTIF('Round 2 - Hole by Hole'!P93,"="&amp;$P$2))+(COUNTIF('Round 2 - Hole by Hole'!Q93,"="&amp;$Q$2))+(COUNTIF('Round 2 - Hole by Hole'!R93,"="&amp;$R$2))+(COUNTIF('Round 2 - Hole by Hole'!S93,"="&amp;$S$2))+(COUNTIF('Round 2 - Hole by Hole'!T93,"="&amp;$T$2))</f>
        <v>3</v>
      </c>
      <c r="M96" s="87">
        <f>SUM(COUNTIF('Round 2 - Hole by Hole'!B93,"="&amp;$B$2+1))+(COUNTIF('Round 2 - Hole by Hole'!C93,"="&amp;$C$2+1))+(COUNTIF('Round 2 - Hole by Hole'!D93,"="&amp;$D$2+1))+(COUNTIF('Round 2 - Hole by Hole'!E93,"="&amp;$E$2+1))+(COUNTIF('Round 2 - Hole by Hole'!F93,"="&amp;$F$2+1))+(COUNTIF('Round 2 - Hole by Hole'!G93,"="&amp;$G$2+1))+(COUNTIF('Round 2 - Hole by Hole'!H93,"="&amp;$H$2+1))+(COUNTIF('Round 2 - Hole by Hole'!I93,"="&amp;$I$2+1))+(COUNTIF('Round 2 - Hole by Hole'!J93,"="&amp;$J$2+1))+(COUNTIF('Round 2 - Hole by Hole'!L93,"="&amp;$L$2+1))+(COUNTIF('Round 2 - Hole by Hole'!M93,"="&amp;$M$2+1))+(COUNTIF('Round 2 - Hole by Hole'!N93,"="&amp;$N$2+1))+(COUNTIF('Round 2 - Hole by Hole'!O93,"="&amp;$O$2+1))+(COUNTIF('Round 2 - Hole by Hole'!P93,"="&amp;$P$2+1))+(COUNTIF('Round 2 - Hole by Hole'!Q93,"="&amp;$Q$2+1))+(COUNTIF('Round 2 - Hole by Hole'!R93,"="&amp;$R$2+1))+(COUNTIF('Round 2 - Hole by Hole'!S93,"="&amp;$S$2+1))+(COUNTIF('Round 2 - Hole by Hole'!T93,"="&amp;$T$2+1))</f>
        <v>6</v>
      </c>
      <c r="N96" s="87">
        <f>SUM(COUNTIF('Round 2 - Hole by Hole'!B93,"="&amp;$B$2+2))+(COUNTIF('Round 2 - Hole by Hole'!C93,"="&amp;$C$2+2))+(COUNTIF('Round 2 - Hole by Hole'!D93,"="&amp;$D$2+2))+(COUNTIF('Round 2 - Hole by Hole'!E93,"="&amp;$E$2+2))+(COUNTIF('Round 2 - Hole by Hole'!F93,"="&amp;$F$2+2))+(COUNTIF('Round 2 - Hole by Hole'!G93,"="&amp;$G$2+2))+(COUNTIF('Round 2 - Hole by Hole'!H93,"="&amp;$H$2+2))+(COUNTIF('Round 2 - Hole by Hole'!I93,"="&amp;$I$2+2))+(COUNTIF('Round 2 - Hole by Hole'!J93,"="&amp;$J$2+2))+(COUNTIF('Round 2 - Hole by Hole'!L93,"="&amp;$L$2+2))+(COUNTIF('Round 2 - Hole by Hole'!M93,"="&amp;$M$2+2))+(COUNTIF('Round 2 - Hole by Hole'!N93,"="&amp;$N$2+2))+(COUNTIF('Round 2 - Hole by Hole'!O93,"="&amp;$O$2+2))+(COUNTIF('Round 2 - Hole by Hole'!P93,"="&amp;$P$2+2))+(COUNTIF('Round 2 - Hole by Hole'!Q93,"="&amp;$Q$2+2))+(COUNTIF('Round 2 - Hole by Hole'!R93,"="&amp;$R$2+2))+(COUNTIF('Round 2 - Hole by Hole'!S93,"="&amp;$S$2+2))+(COUNTIF('Round 2 - Hole by Hole'!T93,"="&amp;$T$2+2))</f>
        <v>5</v>
      </c>
      <c r="O96" s="87">
        <f>SUM(COUNTIF('Round 2 - Hole by Hole'!B93,"&gt;"&amp;$B$2+2.1))+(COUNTIF('Round 2 - Hole by Hole'!C93,"&gt;"&amp;$C$2+2.1))+(COUNTIF('Round 2 - Hole by Hole'!D93,"&gt;"&amp;$D$2+2.1))+(COUNTIF('Round 2 - Hole by Hole'!E93,"&gt;"&amp;$E$2+2.1))+(COUNTIF('Round 2 - Hole by Hole'!F93,"&gt;"&amp;$F$2+2.1))+(COUNTIF('Round 2 - Hole by Hole'!G93,"&gt;"&amp;$G$2+2.1))+(COUNTIF('Round 2 - Hole by Hole'!H93,"&gt;"&amp;$H$2+2.1))+(COUNTIF('Round 2 - Hole by Hole'!I93,"&gt;"&amp;$I$2+2.1))+(COUNTIF('Round 2 - Hole by Hole'!J93,"&gt;"&amp;$J$2+2.1))+(COUNTIF('Round 2 - Hole by Hole'!L93,"&gt;"&amp;$L$2+2.1))+(COUNTIF('Round 2 - Hole by Hole'!M93,"&gt;"&amp;$M$2+2.1))+(COUNTIF('Round 2 - Hole by Hole'!N93,"&gt;"&amp;$N$2+2.1))+(COUNTIF('Round 2 - Hole by Hole'!O93,"&gt;"&amp;$O$2+2.1))+(COUNTIF('Round 2 - Hole by Hole'!P93,"&gt;"&amp;$P$2+2.1))+(COUNTIF('Round 2 - Hole by Hole'!Q93,"&gt;"&amp;$Q$2+2.1))+(COUNTIF('Round 2 - Hole by Hole'!R93,"&gt;"&amp;$R$2+2.1))+(COUNTIF('Round 2 - Hole by Hole'!S93,"&gt;"&amp;$S$2+2.1))+(COUNTIF('Round 2 - Hole by Hole'!T93,"&gt;"&amp;$T$2+2.1))</f>
        <v>4</v>
      </c>
      <c r="Q96" s="86">
        <f>SUM(COUNTIF('Round 3 - Hole by Hole'!B93,"&lt;"&amp;$B$3-1.9))+(COUNTIF('Round 3 - Hole by Hole'!C93,"&lt;"&amp;$C$3-1.9))+(COUNTIF('Round 3 - Hole by Hole'!D93,"&lt;"&amp;$D$3-1.9))+(COUNTIF('Round 3 - Hole by Hole'!E93,"&lt;"&amp;$E$3-1.9))+(COUNTIF('Round 3 - Hole by Hole'!F93,"&lt;"&amp;$F$3-1.9))+(COUNTIF('Round 3 - Hole by Hole'!G93,"&lt;"&amp;$G$3-1.9))+(COUNTIF('Round 3 - Hole by Hole'!H93,"&lt;"&amp;$H$3-1.9))+(COUNTIF('Round 3 - Hole by Hole'!I93,"&lt;"&amp;$I$3-1.9))+(COUNTIF('Round 3 - Hole by Hole'!J93,"&lt;"&amp;$J$3-1.9))+(COUNTIF('Round 3 - Hole by Hole'!L93,"&lt;"&amp;$L$3-1.9))+(COUNTIF('Round 3 - Hole by Hole'!M93,"&lt;"&amp;$M$3-1.9))+(COUNTIF('Round 3 - Hole by Hole'!N93,"&lt;"&amp;$N$3-1.9))+(COUNTIF('Round 3 - Hole by Hole'!O93,"&lt;"&amp;$O$3-1.9))+(COUNTIF('Round 3 - Hole by Hole'!P93,"&lt;"&amp;$P$3-1.9))+(COUNTIF('Round 3 - Hole by Hole'!Q93,"&lt;"&amp;$Q$3-1.9))+(COUNTIF('Round 3 - Hole by Hole'!R93,"&lt;"&amp;$R$3-1.9))+(COUNTIF('Round 3 - Hole by Hole'!S93,"&lt;"&amp;$S$3-1.9))+(COUNTIF('Round 3 - Hole by Hole'!T93,"&lt;"&amp;$T$3-1.9))</f>
        <v>0</v>
      </c>
      <c r="R96" s="87">
        <f>SUM(COUNTIF('Round 3 - Hole by Hole'!B93,"="&amp;$B$3-1))+(COUNTIF('Round 3 - Hole by Hole'!C93,"="&amp;$C$3-1))+(COUNTIF('Round 3 - Hole by Hole'!D93,"="&amp;$D$3-1))+(COUNTIF('Round 3 - Hole by Hole'!E93,"="&amp;$E$3-1))+(COUNTIF('Round 3 - Hole by Hole'!F93,"="&amp;$F$3-1))+(COUNTIF('Round 3 - Hole by Hole'!G93,"="&amp;$G$3-1))+(COUNTIF('Round 3 - Hole by Hole'!H93,"="&amp;$H$3-1))+(COUNTIF('Round 3 - Hole by Hole'!I93,"="&amp;$I$3-1))+(COUNTIF('Round 3 - Hole by Hole'!J93,"="&amp;$J$3-1))+(COUNTIF('Round 3 - Hole by Hole'!L93,"="&amp;$L$3-1))+(COUNTIF('Round 3 - Hole by Hole'!M93,"="&amp;$M$3-1))+(COUNTIF('Round 3 - Hole by Hole'!N93,"="&amp;$N$3-1))+(COUNTIF('Round 3 - Hole by Hole'!O93,"="&amp;$O$3-1))+(COUNTIF('Round 3 - Hole by Hole'!P93,"="&amp;$P$3-1))+(COUNTIF('Round 3 - Hole by Hole'!Q93,"="&amp;$Q$3-1))+(COUNTIF('Round 3 - Hole by Hole'!R93,"="&amp;$R$3-1))+(COUNTIF('Round 3 - Hole by Hole'!S93,"="&amp;$S$3-1))+(COUNTIF('Round 3 - Hole by Hole'!T93,"="&amp;$T$3-1))</f>
        <v>0</v>
      </c>
      <c r="S96" s="87">
        <f>SUM(COUNTIF('Round 3 - Hole by Hole'!B93,"="&amp;$B$3))+(COUNTIF('Round 3 - Hole by Hole'!C93,"="&amp;$C$3))+(COUNTIF('Round 3 - Hole by Hole'!D93,"="&amp;$D$3))+(COUNTIF('Round 3 - Hole by Hole'!E93,"="&amp;$E$3))+(COUNTIF('Round 3 - Hole by Hole'!F93,"="&amp;$F$3))+(COUNTIF('Round 3 - Hole by Hole'!G93,"="&amp;$G$3))+(COUNTIF('Round 3 - Hole by Hole'!H93,"="&amp;$H$3))+(COUNTIF('Round 3 - Hole by Hole'!I93,"="&amp;$I$3))+(COUNTIF('Round 3 - Hole by Hole'!J93,"="&amp;$J$3))+(COUNTIF('Round 3 - Hole by Hole'!L93,"="&amp;$L$3))+(COUNTIF('Round 3 - Hole by Hole'!M93,"="&amp;$M$3))+(COUNTIF('Round 3 - Hole by Hole'!N93,"="&amp;$N$3))+(COUNTIF('Round 3 - Hole by Hole'!O93,"="&amp;$O$3))+(COUNTIF('Round 3 - Hole by Hole'!P93,"="&amp;$P$3))+(COUNTIF('Round 3 - Hole by Hole'!Q93,"="&amp;$Q$3))+(COUNTIF('Round 3 - Hole by Hole'!R93,"="&amp;$R$3))+(COUNTIF('Round 3 - Hole by Hole'!S93,"="&amp;$S$3))+(COUNTIF('Round 3 - Hole by Hole'!T93,"="&amp;$T$3))</f>
        <v>4</v>
      </c>
      <c r="T96" s="87">
        <f>SUM(COUNTIF('Round 3 - Hole by Hole'!B93,"="&amp;$B$3+1))+(COUNTIF('Round 3 - Hole by Hole'!C93,"="&amp;$C$3+1))+(COUNTIF('Round 3 - Hole by Hole'!D93,"="&amp;$D$3+1))+(COUNTIF('Round 3 - Hole by Hole'!E93,"="&amp;$E$3+1))+(COUNTIF('Round 3 - Hole by Hole'!F93,"="&amp;$F$3+1))+(COUNTIF('Round 3 - Hole by Hole'!G93,"="&amp;$G$3+1))+(COUNTIF('Round 3 - Hole by Hole'!H93,"="&amp;$H$3+1))+(COUNTIF('Round 3 - Hole by Hole'!I93,"="&amp;$I$3+1))+(COUNTIF('Round 3 - Hole by Hole'!J93,"="&amp;$J$3+1))+(COUNTIF('Round 3 - Hole by Hole'!L93,"="&amp;$L$3+1))+(COUNTIF('Round 3 - Hole by Hole'!M93,"="&amp;$M$3+1))+(COUNTIF('Round 3 - Hole by Hole'!N93,"="&amp;$N$3+1))+(COUNTIF('Round 3 - Hole by Hole'!O93,"="&amp;$O$3+1))+(COUNTIF('Round 3 - Hole by Hole'!P93,"="&amp;$P$3+1))+(COUNTIF('Round 3 - Hole by Hole'!Q93,"="&amp;$Q$3+1))+(COUNTIF('Round 3 - Hole by Hole'!R93,"="&amp;$R$3+1))+(COUNTIF('Round 3 - Hole by Hole'!S93,"="&amp;$S$3+1))+(COUNTIF('Round 3 - Hole by Hole'!T93,"="&amp;$T$3+1))</f>
        <v>11</v>
      </c>
      <c r="U96" s="87">
        <f>SUM(COUNTIF('Round 3 - Hole by Hole'!B93,"="&amp;$B$3+2))+(COUNTIF('Round 3 - Hole by Hole'!C93,"="&amp;$C$3+2))+(COUNTIF('Round 3 - Hole by Hole'!D93,"="&amp;$D$3+2))+(COUNTIF('Round 3 - Hole by Hole'!E93,"="&amp;$E$3+2))+(COUNTIF('Round 3 - Hole by Hole'!F93,"="&amp;$F$3+2))+(COUNTIF('Round 3 - Hole by Hole'!G93,"="&amp;$G$3+2))+(COUNTIF('Round 3 - Hole by Hole'!H93,"="&amp;$H$3+2))+(COUNTIF('Round 3 - Hole by Hole'!I93,"="&amp;$I$3+2))+(COUNTIF('Round 3 - Hole by Hole'!J93,"="&amp;$J$3+2))+(COUNTIF('Round 3 - Hole by Hole'!L93,"="&amp;$L$3+2))+(COUNTIF('Round 3 - Hole by Hole'!M93,"="&amp;$M$3+2))+(COUNTIF('Round 3 - Hole by Hole'!N93,"="&amp;$N$3+2))+(COUNTIF('Round 3 - Hole by Hole'!O93,"="&amp;$O$3+2))+(COUNTIF('Round 3 - Hole by Hole'!P93,"="&amp;$P$3+2))+(COUNTIF('Round 3 - Hole by Hole'!Q93,"="&amp;$Q$3+2))+(COUNTIF('Round 3 - Hole by Hole'!R93,"="&amp;$R$3+2))+(COUNTIF('Round 3 - Hole by Hole'!S93,"="&amp;$S$3+2))+(COUNTIF('Round 3 - Hole by Hole'!T93,"="&amp;$T$3+2))</f>
        <v>1</v>
      </c>
      <c r="V96" s="87">
        <f>SUM(COUNTIF('Round 3 - Hole by Hole'!B93,"&gt;"&amp;$B$3+2.1))+(COUNTIF('Round 3 - Hole by Hole'!C93,"&gt;"&amp;$C$3+2.1))+(COUNTIF('Round 3 - Hole by Hole'!D93,"&gt;"&amp;$D$3+2.1))+(COUNTIF('Round 3 - Hole by Hole'!E93,"&gt;"&amp;$E$3+2.1))+(COUNTIF('Round 3 - Hole by Hole'!F93,"&gt;"&amp;$F$3+2.1))+(COUNTIF('Round 3 - Hole by Hole'!G93,"&gt;"&amp;$G$3+2.1))+(COUNTIF('Round 3 - Hole by Hole'!H93,"&gt;"&amp;$H$3+2.1))+(COUNTIF('Round 3 - Hole by Hole'!I93,"&gt;"&amp;$I$3+2.1))+(COUNTIF('Round 3 - Hole by Hole'!J93,"&gt;"&amp;$J$3+2.1))+(COUNTIF('Round 3 - Hole by Hole'!L93,"&gt;"&amp;$L$3+2.1))+(COUNTIF('Round 3 - Hole by Hole'!M93,"&gt;"&amp;$M$3+2.1))+(COUNTIF('Round 3 - Hole by Hole'!N93,"&gt;"&amp;$N$3+2.1))+(COUNTIF('Round 3 - Hole by Hole'!O93,"&gt;"&amp;$O$3+2.1))+(COUNTIF('Round 3 - Hole by Hole'!P93,"&gt;"&amp;$P$3+2.1))+(COUNTIF('Round 3 - Hole by Hole'!Q93,"&gt;"&amp;$Q$3+2.1))+(COUNTIF('Round 3 - Hole by Hole'!R93,"&gt;"&amp;$R$3+2.1))+(COUNTIF('Round 3 - Hole by Hole'!S93,"&gt;"&amp;$S$3+2.1))+(COUNTIF('Round 3 - Hole by Hole'!T93,"&gt;"&amp;$T$3+2.1))</f>
        <v>2</v>
      </c>
      <c r="X96" s="86">
        <f t="shared" si="133"/>
        <v>0</v>
      </c>
      <c r="Y96" s="86">
        <f t="shared" si="129"/>
        <v>0</v>
      </c>
      <c r="Z96" s="86">
        <f t="shared" si="130"/>
        <v>10</v>
      </c>
      <c r="AA96" s="86">
        <f t="shared" si="131"/>
        <v>27</v>
      </c>
      <c r="AB96" s="86">
        <f t="shared" si="132"/>
        <v>10</v>
      </c>
      <c r="AC96" s="86">
        <f t="shared" si="134"/>
        <v>7</v>
      </c>
    </row>
    <row r="98" spans="1:29">
      <c r="A98" s="89" t="str">
        <f>'Players by Team'!G33</f>
        <v xml:space="preserve"> M. HERITAGE</v>
      </c>
      <c r="B98" s="88"/>
      <c r="C98" s="83">
        <f t="shared" ref="C98:H98" si="135">SUM(C99:C103)</f>
        <v>0</v>
      </c>
      <c r="D98" s="83">
        <f t="shared" si="135"/>
        <v>3</v>
      </c>
      <c r="E98" s="83">
        <f t="shared" si="135"/>
        <v>24</v>
      </c>
      <c r="F98" s="83">
        <f t="shared" si="135"/>
        <v>34</v>
      </c>
      <c r="G98" s="83">
        <f t="shared" si="135"/>
        <v>22</v>
      </c>
      <c r="H98" s="83">
        <f t="shared" si="135"/>
        <v>7</v>
      </c>
      <c r="I98" s="84"/>
      <c r="J98" s="83">
        <f t="shared" ref="J98:O98" si="136">SUM(J99:J103)</f>
        <v>0</v>
      </c>
      <c r="K98" s="83">
        <f t="shared" si="136"/>
        <v>3</v>
      </c>
      <c r="L98" s="83">
        <f t="shared" si="136"/>
        <v>22</v>
      </c>
      <c r="M98" s="83">
        <f t="shared" si="136"/>
        <v>33</v>
      </c>
      <c r="N98" s="83">
        <f t="shared" si="136"/>
        <v>21</v>
      </c>
      <c r="O98" s="83">
        <f t="shared" si="136"/>
        <v>11</v>
      </c>
      <c r="P98" s="84"/>
      <c r="Q98" s="83">
        <f t="shared" ref="Q98:V98" si="137">SUM(Q99:Q103)</f>
        <v>0</v>
      </c>
      <c r="R98" s="83">
        <f t="shared" si="137"/>
        <v>1</v>
      </c>
      <c r="S98" s="83">
        <f t="shared" si="137"/>
        <v>27</v>
      </c>
      <c r="T98" s="83">
        <f t="shared" si="137"/>
        <v>30</v>
      </c>
      <c r="U98" s="83">
        <f t="shared" si="137"/>
        <v>20</v>
      </c>
      <c r="V98" s="83">
        <f t="shared" si="137"/>
        <v>12</v>
      </c>
      <c r="X98" s="83">
        <f t="shared" ref="X98:AC98" si="138">SUM(X99:X103)</f>
        <v>0</v>
      </c>
      <c r="Y98" s="83">
        <f t="shared" si="138"/>
        <v>7</v>
      </c>
      <c r="Z98" s="83">
        <f t="shared" si="138"/>
        <v>73</v>
      </c>
      <c r="AA98" s="83">
        <f t="shared" si="138"/>
        <v>97</v>
      </c>
      <c r="AB98" s="83">
        <f t="shared" si="138"/>
        <v>63</v>
      </c>
      <c r="AC98" s="83">
        <f t="shared" si="138"/>
        <v>30</v>
      </c>
    </row>
    <row r="99" spans="1:29">
      <c r="A99" s="60" t="str">
        <f>'Players by Team'!G34</f>
        <v>KATE ADELMANN</v>
      </c>
      <c r="B99" s="90"/>
      <c r="C99" s="86">
        <f>SUM(COUNTIF('Round 1 - Hole by Hole'!B96,"&lt;"&amp;$B$2-1.9))+(COUNTIF('Round 1 - Hole by Hole'!C96,"&lt;"&amp;$C$2-1.9))+(COUNTIF('Round 1 - Hole by Hole'!D96,"&lt;"&amp;$D$2-1.9))+(COUNTIF('Round 1 - Hole by Hole'!E96,"&lt;"&amp;$E$2-1.9))+(COUNTIF('Round 1 - Hole by Hole'!F96,"&lt;"&amp;$F$2-1.9))+(COUNTIF('Round 1 - Hole by Hole'!G96,"&lt;"&amp;$G$2-1.9))+(COUNTIF('Round 1 - Hole by Hole'!H96,"&lt;"&amp;$H$2-1.9))+(COUNTIF('Round 1 - Hole by Hole'!I96,"&lt;"&amp;$I$2-1.9))+(COUNTIF('Round 1 - Hole by Hole'!J96,"&lt;"&amp;$J$2-1.9))+(COUNTIF('Round 1 - Hole by Hole'!L96,"&lt;"&amp;$L$2-1.9))+(COUNTIF('Round 1 - Hole by Hole'!M96,"&lt;"&amp;$M$2-1.9))+(COUNTIF('Round 1 - Hole by Hole'!N96,"&lt;"&amp;$N$2-1.9))+(COUNTIF('Round 1 - Hole by Hole'!O96,"&lt;"&amp;$O$2-1.9))+(COUNTIF('Round 1 - Hole by Hole'!P96,"&lt;"&amp;$P$2-1.9))+(COUNTIF('Round 1 - Hole by Hole'!Q96,"&lt;"&amp;$Q$2-1.9))+(COUNTIF('Round 1 - Hole by Hole'!R96,"&lt;"&amp;$R$2-1.9))+(COUNTIF('Round 1 - Hole by Hole'!S96,"&lt;"&amp;$S$2-1.9))+(COUNTIF('Round 1 - Hole by Hole'!T96,"&lt;"&amp;$T$2-1.9))</f>
        <v>0</v>
      </c>
      <c r="D99" s="87">
        <f>SUM(COUNTIF('Round 1 - Hole by Hole'!B96,"="&amp;$B$2-1))+(COUNTIF('Round 1 - Hole by Hole'!C96,"="&amp;$C$2-1))+(COUNTIF('Round 1 - Hole by Hole'!D96,"="&amp;$D$2-1))+(COUNTIF('Round 1 - Hole by Hole'!E96,"="&amp;$E$2-1))+(COUNTIF('Round 1 - Hole by Hole'!F96,"="&amp;$F$2-1))+(COUNTIF('Round 1 - Hole by Hole'!G96,"="&amp;$G$2-1))+(COUNTIF('Round 1 - Hole by Hole'!H96,"="&amp;$H$2-1))+(COUNTIF('Round 1 - Hole by Hole'!I96,"="&amp;$I$2-1))+(COUNTIF('Round 1 - Hole by Hole'!J96,"="&amp;$J$2-1))+(COUNTIF('Round 1 - Hole by Hole'!L96,"="&amp;$L$2-1))+(COUNTIF('Round 1 - Hole by Hole'!M96,"="&amp;$M$2-1))+(COUNTIF('Round 1 - Hole by Hole'!N96,"="&amp;$N$2-1))+(COUNTIF('Round 1 - Hole by Hole'!O96,"="&amp;$O$2-1))+(COUNTIF('Round 1 - Hole by Hole'!P96,"="&amp;$P$2-1))+(COUNTIF('Round 1 - Hole by Hole'!Q96,"="&amp;$Q$2-1))+(COUNTIF('Round 1 - Hole by Hole'!R96,"="&amp;$R$2-1))+(COUNTIF('Round 1 - Hole by Hole'!S96,"="&amp;$S$2-1))+(COUNTIF('Round 1 - Hole by Hole'!T96,"="&amp;$T$2-1))</f>
        <v>2</v>
      </c>
      <c r="E99" s="87">
        <f>SUM(COUNTIF('Round 1 - Hole by Hole'!B96,"="&amp;$B$2))+(COUNTIF('Round 1 - Hole by Hole'!C96,"="&amp;$C$2))+(COUNTIF('Round 1 - Hole by Hole'!D96,"="&amp;$D$2))+(COUNTIF('Round 1 - Hole by Hole'!E96,"="&amp;$E$2))+(COUNTIF('Round 1 - Hole by Hole'!F96,"="&amp;$F$2))+(COUNTIF('Round 1 - Hole by Hole'!G96,"="&amp;$G$2))+(COUNTIF('Round 1 - Hole by Hole'!H96,"="&amp;$H$2))+(COUNTIF('Round 1 - Hole by Hole'!I96,"="&amp;$I$2))+(COUNTIF('Round 1 - Hole by Hole'!J96,"="&amp;$J$2))+(COUNTIF('Round 1 - Hole by Hole'!L96,"="&amp;$L$2))+(COUNTIF('Round 1 - Hole by Hole'!M96,"="&amp;$M$2))+(COUNTIF('Round 1 - Hole by Hole'!N96,"="&amp;$N$2))+(COUNTIF('Round 1 - Hole by Hole'!O96,"="&amp;$O$2))+(COUNTIF('Round 1 - Hole by Hole'!P96,"="&amp;$P$2))+(COUNTIF('Round 1 - Hole by Hole'!Q96,"="&amp;$Q$2))+(COUNTIF('Round 1 - Hole by Hole'!R96,"="&amp;$R$2))+(COUNTIF('Round 1 - Hole by Hole'!S96,"="&amp;$S$2))+(COUNTIF('Round 1 - Hole by Hole'!T96,"="&amp;$T$2))</f>
        <v>10</v>
      </c>
      <c r="F99" s="87">
        <f>SUM(COUNTIF('Round 1 - Hole by Hole'!B96,"="&amp;$B$2+1))+(COUNTIF('Round 1 - Hole by Hole'!C96,"="&amp;$C$2+1))+(COUNTIF('Round 1 - Hole by Hole'!D96,"="&amp;$D$2+1))+(COUNTIF('Round 1 - Hole by Hole'!E96,"="&amp;$E$2+1))+(COUNTIF('Round 1 - Hole by Hole'!F96,"="&amp;$F$2+1))+(COUNTIF('Round 1 - Hole by Hole'!G96,"="&amp;$G$2+1))+(COUNTIF('Round 1 - Hole by Hole'!H96,"="&amp;$H$2+1))+(COUNTIF('Round 1 - Hole by Hole'!I96,"="&amp;$I$2+1))+(COUNTIF('Round 1 - Hole by Hole'!J96,"="&amp;$J$2+1))+(COUNTIF('Round 1 - Hole by Hole'!L96,"="&amp;$L$2+1))+(COUNTIF('Round 1 - Hole by Hole'!M96,"="&amp;$M$2+1))+(COUNTIF('Round 1 - Hole by Hole'!N96,"="&amp;$N$2+1))+(COUNTIF('Round 1 - Hole by Hole'!O96,"="&amp;$O$2+1))+(COUNTIF('Round 1 - Hole by Hole'!P96,"="&amp;$P$2+1))+(COUNTIF('Round 1 - Hole by Hole'!Q96,"="&amp;$Q$2+1))+(COUNTIF('Round 1 - Hole by Hole'!R96,"="&amp;$R$2+1))+(COUNTIF('Round 1 - Hole by Hole'!S96,"="&amp;$S$2+1))+(COUNTIF('Round 1 - Hole by Hole'!T96,"="&amp;$T$2+1))</f>
        <v>6</v>
      </c>
      <c r="G99" s="87">
        <f>SUM(COUNTIF('Round 1 - Hole by Hole'!B96,"="&amp;$B$2+2))+(COUNTIF('Round 1 - Hole by Hole'!C96,"="&amp;$C$2+2))+(COUNTIF('Round 1 - Hole by Hole'!D96,"="&amp;$D$2+2))+(COUNTIF('Round 1 - Hole by Hole'!E96,"="&amp;$E$2+2))+(COUNTIF('Round 1 - Hole by Hole'!F96,"="&amp;$F$2+2))+(COUNTIF('Round 1 - Hole by Hole'!G96,"="&amp;$G$2+2))+(COUNTIF('Round 1 - Hole by Hole'!H96,"="&amp;$H$2+2))+(COUNTIF('Round 1 - Hole by Hole'!I96,"="&amp;$I$2+2))+(COUNTIF('Round 1 - Hole by Hole'!J96,"="&amp;$J$2+2))+(COUNTIF('Round 1 - Hole by Hole'!L96,"="&amp;$L$2+2))+(COUNTIF('Round 1 - Hole by Hole'!M96,"="&amp;$M$2+2))+(COUNTIF('Round 1 - Hole by Hole'!N96,"="&amp;$N$2+2))+(COUNTIF('Round 1 - Hole by Hole'!O96,"="&amp;$O$2+2))+(COUNTIF('Round 1 - Hole by Hole'!P96,"="&amp;$P$2+2))+(COUNTIF('Round 1 - Hole by Hole'!Q96,"="&amp;$Q$2+2))+(COUNTIF('Round 1 - Hole by Hole'!R96,"="&amp;$R$2+2))+(COUNTIF('Round 1 - Hole by Hole'!S96,"="&amp;$S$2+2))+(COUNTIF('Round 1 - Hole by Hole'!T96,"="&amp;$T$2+2))</f>
        <v>0</v>
      </c>
      <c r="H99" s="87">
        <f>SUM(COUNTIF('Round 1 - Hole by Hole'!B96,"&gt;"&amp;$B$2+2.1))+(COUNTIF('Round 1 - Hole by Hole'!C96,"&gt;"&amp;$C$2+2.1))+(COUNTIF('Round 1 - Hole by Hole'!D96,"&gt;"&amp;$D$2+2.1))+(COUNTIF('Round 1 - Hole by Hole'!E96,"&gt;"&amp;$E$2+2.1))+(COUNTIF('Round 1 - Hole by Hole'!F96,"&gt;"&amp;$F$2+2.1))+(COUNTIF('Round 1 - Hole by Hole'!G96,"&gt;"&amp;$G$2+2.1))+(COUNTIF('Round 1 - Hole by Hole'!H96,"&gt;"&amp;$H$2+2.1))+(COUNTIF('Round 1 - Hole by Hole'!I96,"&gt;"&amp;$I$2+2.1))+(COUNTIF('Round 1 - Hole by Hole'!J96,"&gt;"&amp;$J$2+2.1))+(COUNTIF('Round 1 - Hole by Hole'!L96,"&gt;"&amp;$L$2+2.1))+(COUNTIF('Round 1 - Hole by Hole'!M96,"&gt;"&amp;$M$2+2.1))+(COUNTIF('Round 1 - Hole by Hole'!N96,"&gt;"&amp;$N$2+2.1))+(COUNTIF('Round 1 - Hole by Hole'!O96,"&gt;"&amp;$O$2+2.1))+(COUNTIF('Round 1 - Hole by Hole'!P96,"&gt;"&amp;$P$2+2.1))+(COUNTIF('Round 1 - Hole by Hole'!Q96,"&gt;"&amp;$Q$2+2.1))+(COUNTIF('Round 1 - Hole by Hole'!R96,"&gt;"&amp;$R$2+2.1))+(COUNTIF('Round 1 - Hole by Hole'!S96,"&gt;"&amp;$S$2+2.1))+(COUNTIF('Round 1 - Hole by Hole'!T96,"&gt;"&amp;$T$2+2.1))</f>
        <v>0</v>
      </c>
      <c r="J99" s="86">
        <f>SUM(COUNTIF('Round 2 - Hole by Hole'!B96,"&lt;"&amp;$B$2-1.9))+(COUNTIF('Round 2 - Hole by Hole'!C96,"&lt;"&amp;$C$2-1.9))+(COUNTIF('Round 2 - Hole by Hole'!D96,"&lt;"&amp;$D$2-1.9))+(COUNTIF('Round 2 - Hole by Hole'!E96,"&lt;"&amp;$E$2-1.9))+(COUNTIF('Round 2 - Hole by Hole'!F96,"&lt;"&amp;$F$2-1.9))+(COUNTIF('Round 2 - Hole by Hole'!G96,"&lt;"&amp;$G$2-1.9))+(COUNTIF('Round 2 - Hole by Hole'!H96,"&lt;"&amp;$H$2-1.9))+(COUNTIF('Round 2 - Hole by Hole'!I96,"&lt;"&amp;$I$2-1.9))+(COUNTIF('Round 2 - Hole by Hole'!J96,"&lt;"&amp;$J$2-1.9))+(COUNTIF('Round 2 - Hole by Hole'!L96,"&lt;"&amp;$L$2-1.9))+(COUNTIF('Round 2 - Hole by Hole'!M96,"&lt;"&amp;$M$2-1.9))+(COUNTIF('Round 2 - Hole by Hole'!N96,"&lt;"&amp;$N$2-1.9))+(COUNTIF('Round 2 - Hole by Hole'!O96,"&lt;"&amp;$O$2-1.9))+(COUNTIF('Round 2 - Hole by Hole'!P96,"&lt;"&amp;$P$2-1.9))+(COUNTIF('Round 2 - Hole by Hole'!Q96,"&lt;"&amp;$Q$2-1.9))+(COUNTIF('Round 2 - Hole by Hole'!R96,"&lt;"&amp;$R$2-1.9))+(COUNTIF('Round 2 - Hole by Hole'!S96,"&lt;"&amp;$S$2-1.9))+(COUNTIF('Round 2 - Hole by Hole'!T96,"&lt;"&amp;$T$2-1.9))</f>
        <v>0</v>
      </c>
      <c r="K99" s="87">
        <f>SUM(COUNTIF('Round 2 - Hole by Hole'!B96,"="&amp;$B$2-1))+(COUNTIF('Round 2 - Hole by Hole'!C96,"="&amp;$C$2-1))+(COUNTIF('Round 2 - Hole by Hole'!D96,"="&amp;$D$2-1))+(COUNTIF('Round 2 - Hole by Hole'!E96,"="&amp;$E$2-1))+(COUNTIF('Round 2 - Hole by Hole'!F96,"="&amp;$F$2-1))+(COUNTIF('Round 2 - Hole by Hole'!G96,"="&amp;$G$2-1))+(COUNTIF('Round 2 - Hole by Hole'!H96,"="&amp;$H$2-1))+(COUNTIF('Round 2 - Hole by Hole'!I96,"="&amp;$I$2-1))+(COUNTIF('Round 2 - Hole by Hole'!J96,"="&amp;$J$2-1))+(COUNTIF('Round 2 - Hole by Hole'!L96,"="&amp;$L$2-1))+(COUNTIF('Round 2 - Hole by Hole'!M96,"="&amp;$M$2-1))+(COUNTIF('Round 2 - Hole by Hole'!N96,"="&amp;$N$2-1))+(COUNTIF('Round 2 - Hole by Hole'!O96,"="&amp;$O$2-1))+(COUNTIF('Round 2 - Hole by Hole'!P96,"="&amp;$P$2-1))+(COUNTIF('Round 2 - Hole by Hole'!Q96,"="&amp;$Q$2-1))+(COUNTIF('Round 2 - Hole by Hole'!R96,"="&amp;$R$2-1))+(COUNTIF('Round 2 - Hole by Hole'!S96,"="&amp;$S$2-1))+(COUNTIF('Round 2 - Hole by Hole'!T96,"="&amp;$T$2-1))</f>
        <v>3</v>
      </c>
      <c r="L99" s="87">
        <f>SUM(COUNTIF('Round 2 - Hole by Hole'!B96,"="&amp;$B$2))+(COUNTIF('Round 2 - Hole by Hole'!C96,"="&amp;$C$2))+(COUNTIF('Round 2 - Hole by Hole'!D96,"="&amp;$D$2))+(COUNTIF('Round 2 - Hole by Hole'!E96,"="&amp;$E$2))+(COUNTIF('Round 2 - Hole by Hole'!F96,"="&amp;$F$2))+(COUNTIF('Round 2 - Hole by Hole'!G96,"="&amp;$G$2))+(COUNTIF('Round 2 - Hole by Hole'!H96,"="&amp;$H$2))+(COUNTIF('Round 2 - Hole by Hole'!I96,"="&amp;$I$2))+(COUNTIF('Round 2 - Hole by Hole'!J96,"="&amp;$J$2))+(COUNTIF('Round 2 - Hole by Hole'!L96,"="&amp;$L$2))+(COUNTIF('Round 2 - Hole by Hole'!M96,"="&amp;$M$2))+(COUNTIF('Round 2 - Hole by Hole'!N96,"="&amp;$N$2))+(COUNTIF('Round 2 - Hole by Hole'!O96,"="&amp;$O$2))+(COUNTIF('Round 2 - Hole by Hole'!P96,"="&amp;$P$2))+(COUNTIF('Round 2 - Hole by Hole'!Q96,"="&amp;$Q$2))+(COUNTIF('Round 2 - Hole by Hole'!R96,"="&amp;$R$2))+(COUNTIF('Round 2 - Hole by Hole'!S96,"="&amp;$S$2))+(COUNTIF('Round 2 - Hole by Hole'!T96,"="&amp;$T$2))</f>
        <v>9</v>
      </c>
      <c r="M99" s="87">
        <f>SUM(COUNTIF('Round 2 - Hole by Hole'!B96,"="&amp;$B$2+1))+(COUNTIF('Round 2 - Hole by Hole'!C96,"="&amp;$C$2+1))+(COUNTIF('Round 2 - Hole by Hole'!D96,"="&amp;$D$2+1))+(COUNTIF('Round 2 - Hole by Hole'!E96,"="&amp;$E$2+1))+(COUNTIF('Round 2 - Hole by Hole'!F96,"="&amp;$F$2+1))+(COUNTIF('Round 2 - Hole by Hole'!G96,"="&amp;$G$2+1))+(COUNTIF('Round 2 - Hole by Hole'!H96,"="&amp;$H$2+1))+(COUNTIF('Round 2 - Hole by Hole'!I96,"="&amp;$I$2+1))+(COUNTIF('Round 2 - Hole by Hole'!J96,"="&amp;$J$2+1))+(COUNTIF('Round 2 - Hole by Hole'!L96,"="&amp;$L$2+1))+(COUNTIF('Round 2 - Hole by Hole'!M96,"="&amp;$M$2+1))+(COUNTIF('Round 2 - Hole by Hole'!N96,"="&amp;$N$2+1))+(COUNTIF('Round 2 - Hole by Hole'!O96,"="&amp;$O$2+1))+(COUNTIF('Round 2 - Hole by Hole'!P96,"="&amp;$P$2+1))+(COUNTIF('Round 2 - Hole by Hole'!Q96,"="&amp;$Q$2+1))+(COUNTIF('Round 2 - Hole by Hole'!R96,"="&amp;$R$2+1))+(COUNTIF('Round 2 - Hole by Hole'!S96,"="&amp;$S$2+1))+(COUNTIF('Round 2 - Hole by Hole'!T96,"="&amp;$T$2+1))</f>
        <v>4</v>
      </c>
      <c r="N99" s="87">
        <f>SUM(COUNTIF('Round 2 - Hole by Hole'!B96,"="&amp;$B$2+2))+(COUNTIF('Round 2 - Hole by Hole'!C96,"="&amp;$C$2+2))+(COUNTIF('Round 2 - Hole by Hole'!D96,"="&amp;$D$2+2))+(COUNTIF('Round 2 - Hole by Hole'!E96,"="&amp;$E$2+2))+(COUNTIF('Round 2 - Hole by Hole'!F96,"="&amp;$F$2+2))+(COUNTIF('Round 2 - Hole by Hole'!G96,"="&amp;$G$2+2))+(COUNTIF('Round 2 - Hole by Hole'!H96,"="&amp;$H$2+2))+(COUNTIF('Round 2 - Hole by Hole'!I96,"="&amp;$I$2+2))+(COUNTIF('Round 2 - Hole by Hole'!J96,"="&amp;$J$2+2))+(COUNTIF('Round 2 - Hole by Hole'!L96,"="&amp;$L$2+2))+(COUNTIF('Round 2 - Hole by Hole'!M96,"="&amp;$M$2+2))+(COUNTIF('Round 2 - Hole by Hole'!N96,"="&amp;$N$2+2))+(COUNTIF('Round 2 - Hole by Hole'!O96,"="&amp;$O$2+2))+(COUNTIF('Round 2 - Hole by Hole'!P96,"="&amp;$P$2+2))+(COUNTIF('Round 2 - Hole by Hole'!Q96,"="&amp;$Q$2+2))+(COUNTIF('Round 2 - Hole by Hole'!R96,"="&amp;$R$2+2))+(COUNTIF('Round 2 - Hole by Hole'!S96,"="&amp;$S$2+2))+(COUNTIF('Round 2 - Hole by Hole'!T96,"="&amp;$T$2+2))</f>
        <v>2</v>
      </c>
      <c r="O99" s="87">
        <f>SUM(COUNTIF('Round 2 - Hole by Hole'!B96,"&gt;"&amp;$B$2+2.1))+(COUNTIF('Round 2 - Hole by Hole'!C96,"&gt;"&amp;$C$2+2.1))+(COUNTIF('Round 2 - Hole by Hole'!D96,"&gt;"&amp;$D$2+2.1))+(COUNTIF('Round 2 - Hole by Hole'!E96,"&gt;"&amp;$E$2+2.1))+(COUNTIF('Round 2 - Hole by Hole'!F96,"&gt;"&amp;$F$2+2.1))+(COUNTIF('Round 2 - Hole by Hole'!G96,"&gt;"&amp;$G$2+2.1))+(COUNTIF('Round 2 - Hole by Hole'!H96,"&gt;"&amp;$H$2+2.1))+(COUNTIF('Round 2 - Hole by Hole'!I96,"&gt;"&amp;$I$2+2.1))+(COUNTIF('Round 2 - Hole by Hole'!J96,"&gt;"&amp;$J$2+2.1))+(COUNTIF('Round 2 - Hole by Hole'!L96,"&gt;"&amp;$L$2+2.1))+(COUNTIF('Round 2 - Hole by Hole'!M96,"&gt;"&amp;$M$2+2.1))+(COUNTIF('Round 2 - Hole by Hole'!N96,"&gt;"&amp;$N$2+2.1))+(COUNTIF('Round 2 - Hole by Hole'!O96,"&gt;"&amp;$O$2+2.1))+(COUNTIF('Round 2 - Hole by Hole'!P96,"&gt;"&amp;$P$2+2.1))+(COUNTIF('Round 2 - Hole by Hole'!Q96,"&gt;"&amp;$Q$2+2.1))+(COUNTIF('Round 2 - Hole by Hole'!R96,"&gt;"&amp;$R$2+2.1))+(COUNTIF('Round 2 - Hole by Hole'!S96,"&gt;"&amp;$S$2+2.1))+(COUNTIF('Round 2 - Hole by Hole'!T96,"&gt;"&amp;$T$2+2.1))</f>
        <v>0</v>
      </c>
      <c r="Q99" s="86">
        <f>SUM(COUNTIF('Round 3 - Hole by Hole'!B96,"&lt;"&amp;$B$3-1.9))+(COUNTIF('Round 3 - Hole by Hole'!C96,"&lt;"&amp;$C$3-1.9))+(COUNTIF('Round 3 - Hole by Hole'!D96,"&lt;"&amp;$D$3-1.9))+(COUNTIF('Round 3 - Hole by Hole'!E96,"&lt;"&amp;$E$3-1.9))+(COUNTIF('Round 3 - Hole by Hole'!F96,"&lt;"&amp;$F$3-1.9))+(COUNTIF('Round 3 - Hole by Hole'!G96,"&lt;"&amp;$G$3-1.9))+(COUNTIF('Round 3 - Hole by Hole'!H96,"&lt;"&amp;$H$3-1.9))+(COUNTIF('Round 3 - Hole by Hole'!I96,"&lt;"&amp;$I$3-1.9))+(COUNTIF('Round 3 - Hole by Hole'!J96,"&lt;"&amp;$J$3-1.9))+(COUNTIF('Round 3 - Hole by Hole'!L96,"&lt;"&amp;$L$3-1.9))+(COUNTIF('Round 3 - Hole by Hole'!M96,"&lt;"&amp;$M$3-1.9))+(COUNTIF('Round 3 - Hole by Hole'!N96,"&lt;"&amp;$N$3-1.9))+(COUNTIF('Round 3 - Hole by Hole'!O96,"&lt;"&amp;$O$3-1.9))+(COUNTIF('Round 3 - Hole by Hole'!P96,"&lt;"&amp;$P$3-1.9))+(COUNTIF('Round 3 - Hole by Hole'!Q96,"&lt;"&amp;$Q$3-1.9))+(COUNTIF('Round 3 - Hole by Hole'!R96,"&lt;"&amp;$R$3-1.9))+(COUNTIF('Round 3 - Hole by Hole'!S96,"&lt;"&amp;$S$3-1.9))+(COUNTIF('Round 3 - Hole by Hole'!T96,"&lt;"&amp;$T$3-1.9))</f>
        <v>0</v>
      </c>
      <c r="R99" s="87">
        <f>SUM(COUNTIF('Round 3 - Hole by Hole'!B96,"="&amp;$B$3-1))+(COUNTIF('Round 3 - Hole by Hole'!C96,"="&amp;$C$3-1))+(COUNTIF('Round 3 - Hole by Hole'!D96,"="&amp;$D$3-1))+(COUNTIF('Round 3 - Hole by Hole'!E96,"="&amp;$E$3-1))+(COUNTIF('Round 3 - Hole by Hole'!F96,"="&amp;$F$3-1))+(COUNTIF('Round 3 - Hole by Hole'!G96,"="&amp;$G$3-1))+(COUNTIF('Round 3 - Hole by Hole'!H96,"="&amp;$H$3-1))+(COUNTIF('Round 3 - Hole by Hole'!I96,"="&amp;$I$3-1))+(COUNTIF('Round 3 - Hole by Hole'!J96,"="&amp;$J$3-1))+(COUNTIF('Round 3 - Hole by Hole'!L96,"="&amp;$L$3-1))+(COUNTIF('Round 3 - Hole by Hole'!M96,"="&amp;$M$3-1))+(COUNTIF('Round 3 - Hole by Hole'!N96,"="&amp;$N$3-1))+(COUNTIF('Round 3 - Hole by Hole'!O96,"="&amp;$O$3-1))+(COUNTIF('Round 3 - Hole by Hole'!P96,"="&amp;$P$3-1))+(COUNTIF('Round 3 - Hole by Hole'!Q96,"="&amp;$Q$3-1))+(COUNTIF('Round 3 - Hole by Hole'!R96,"="&amp;$R$3-1))+(COUNTIF('Round 3 - Hole by Hole'!S96,"="&amp;$S$3-1))+(COUNTIF('Round 3 - Hole by Hole'!T96,"="&amp;$T$3-1))</f>
        <v>0</v>
      </c>
      <c r="S99" s="87">
        <f>SUM(COUNTIF('Round 3 - Hole by Hole'!B96,"="&amp;$B$3))+(COUNTIF('Round 3 - Hole by Hole'!C96,"="&amp;$C$3))+(COUNTIF('Round 3 - Hole by Hole'!D96,"="&amp;$D$3))+(COUNTIF('Round 3 - Hole by Hole'!E96,"="&amp;$E$3))+(COUNTIF('Round 3 - Hole by Hole'!F96,"="&amp;$F$3))+(COUNTIF('Round 3 - Hole by Hole'!G96,"="&amp;$G$3))+(COUNTIF('Round 3 - Hole by Hole'!H96,"="&amp;$H$3))+(COUNTIF('Round 3 - Hole by Hole'!I96,"="&amp;$I$3))+(COUNTIF('Round 3 - Hole by Hole'!J96,"="&amp;$J$3))+(COUNTIF('Round 3 - Hole by Hole'!L96,"="&amp;$L$3))+(COUNTIF('Round 3 - Hole by Hole'!M96,"="&amp;$M$3))+(COUNTIF('Round 3 - Hole by Hole'!N96,"="&amp;$N$3))+(COUNTIF('Round 3 - Hole by Hole'!O96,"="&amp;$O$3))+(COUNTIF('Round 3 - Hole by Hole'!P96,"="&amp;$P$3))+(COUNTIF('Round 3 - Hole by Hole'!Q96,"="&amp;$Q$3))+(COUNTIF('Round 3 - Hole by Hole'!R96,"="&amp;$R$3))+(COUNTIF('Round 3 - Hole by Hole'!S96,"="&amp;$S$3))+(COUNTIF('Round 3 - Hole by Hole'!T96,"="&amp;$T$3))</f>
        <v>12</v>
      </c>
      <c r="T99" s="87">
        <f>SUM(COUNTIF('Round 3 - Hole by Hole'!B96,"="&amp;$B$3+1))+(COUNTIF('Round 3 - Hole by Hole'!C96,"="&amp;$C$3+1))+(COUNTIF('Round 3 - Hole by Hole'!D96,"="&amp;$D$3+1))+(COUNTIF('Round 3 - Hole by Hole'!E96,"="&amp;$E$3+1))+(COUNTIF('Round 3 - Hole by Hole'!F96,"="&amp;$F$3+1))+(COUNTIF('Round 3 - Hole by Hole'!G96,"="&amp;$G$3+1))+(COUNTIF('Round 3 - Hole by Hole'!H96,"="&amp;$H$3+1))+(COUNTIF('Round 3 - Hole by Hole'!I96,"="&amp;$I$3+1))+(COUNTIF('Round 3 - Hole by Hole'!J96,"="&amp;$J$3+1))+(COUNTIF('Round 3 - Hole by Hole'!L96,"="&amp;$L$3+1))+(COUNTIF('Round 3 - Hole by Hole'!M96,"="&amp;$M$3+1))+(COUNTIF('Round 3 - Hole by Hole'!N96,"="&amp;$N$3+1))+(COUNTIF('Round 3 - Hole by Hole'!O96,"="&amp;$O$3+1))+(COUNTIF('Round 3 - Hole by Hole'!P96,"="&amp;$P$3+1))+(COUNTIF('Round 3 - Hole by Hole'!Q96,"="&amp;$Q$3+1))+(COUNTIF('Round 3 - Hole by Hole'!R96,"="&amp;$R$3+1))+(COUNTIF('Round 3 - Hole by Hole'!S96,"="&amp;$S$3+1))+(COUNTIF('Round 3 - Hole by Hole'!T96,"="&amp;$T$3+1))</f>
        <v>4</v>
      </c>
      <c r="U99" s="87">
        <f>SUM(COUNTIF('Round 3 - Hole by Hole'!B96,"="&amp;$B$3+2))+(COUNTIF('Round 3 - Hole by Hole'!C96,"="&amp;$C$3+2))+(COUNTIF('Round 3 - Hole by Hole'!D96,"="&amp;$D$3+2))+(COUNTIF('Round 3 - Hole by Hole'!E96,"="&amp;$E$3+2))+(COUNTIF('Round 3 - Hole by Hole'!F96,"="&amp;$F$3+2))+(COUNTIF('Round 3 - Hole by Hole'!G96,"="&amp;$G$3+2))+(COUNTIF('Round 3 - Hole by Hole'!H96,"="&amp;$H$3+2))+(COUNTIF('Round 3 - Hole by Hole'!I96,"="&amp;$I$3+2))+(COUNTIF('Round 3 - Hole by Hole'!J96,"="&amp;$J$3+2))+(COUNTIF('Round 3 - Hole by Hole'!L96,"="&amp;$L$3+2))+(COUNTIF('Round 3 - Hole by Hole'!M96,"="&amp;$M$3+2))+(COUNTIF('Round 3 - Hole by Hole'!N96,"="&amp;$N$3+2))+(COUNTIF('Round 3 - Hole by Hole'!O96,"="&amp;$O$3+2))+(COUNTIF('Round 3 - Hole by Hole'!P96,"="&amp;$P$3+2))+(COUNTIF('Round 3 - Hole by Hole'!Q96,"="&amp;$Q$3+2))+(COUNTIF('Round 3 - Hole by Hole'!R96,"="&amp;$R$3+2))+(COUNTIF('Round 3 - Hole by Hole'!S96,"="&amp;$S$3+2))+(COUNTIF('Round 3 - Hole by Hole'!T96,"="&amp;$T$3+2))</f>
        <v>1</v>
      </c>
      <c r="V99" s="87">
        <f>SUM(COUNTIF('Round 3 - Hole by Hole'!B96,"&gt;"&amp;$B$3+2.1))+(COUNTIF('Round 3 - Hole by Hole'!C96,"&gt;"&amp;$C$3+2.1))+(COUNTIF('Round 3 - Hole by Hole'!D96,"&gt;"&amp;$D$3+2.1))+(COUNTIF('Round 3 - Hole by Hole'!E96,"&gt;"&amp;$E$3+2.1))+(COUNTIF('Round 3 - Hole by Hole'!F96,"&gt;"&amp;$F$3+2.1))+(COUNTIF('Round 3 - Hole by Hole'!G96,"&gt;"&amp;$G$3+2.1))+(COUNTIF('Round 3 - Hole by Hole'!H96,"&gt;"&amp;$H$3+2.1))+(COUNTIF('Round 3 - Hole by Hole'!I96,"&gt;"&amp;$I$3+2.1))+(COUNTIF('Round 3 - Hole by Hole'!J96,"&gt;"&amp;$J$3+2.1))+(COUNTIF('Round 3 - Hole by Hole'!L96,"&gt;"&amp;$L$3+2.1))+(COUNTIF('Round 3 - Hole by Hole'!M96,"&gt;"&amp;$M$3+2.1))+(COUNTIF('Round 3 - Hole by Hole'!N96,"&gt;"&amp;$N$3+2.1))+(COUNTIF('Round 3 - Hole by Hole'!O96,"&gt;"&amp;$O$3+2.1))+(COUNTIF('Round 3 - Hole by Hole'!P96,"&gt;"&amp;$P$3+2.1))+(COUNTIF('Round 3 - Hole by Hole'!Q96,"&gt;"&amp;$Q$3+2.1))+(COUNTIF('Round 3 - Hole by Hole'!R96,"&gt;"&amp;$R$3+2.1))+(COUNTIF('Round 3 - Hole by Hole'!S96,"&gt;"&amp;$S$3+2.1))+(COUNTIF('Round 3 - Hole by Hole'!T96,"&gt;"&amp;$T$3+2.1))</f>
        <v>1</v>
      </c>
      <c r="X99" s="86">
        <f>SUM(C99,J99,Q99)</f>
        <v>0</v>
      </c>
      <c r="Y99" s="86">
        <f t="shared" ref="Y99:Y103" si="139">SUM(D99,K99,R99)</f>
        <v>5</v>
      </c>
      <c r="Z99" s="86">
        <f t="shared" ref="Z99:Z103" si="140">SUM(E99,L99,S99)</f>
        <v>31</v>
      </c>
      <c r="AA99" s="86">
        <f t="shared" ref="AA99:AA103" si="141">SUM(F99,M99,T99)</f>
        <v>14</v>
      </c>
      <c r="AB99" s="86">
        <f t="shared" ref="AB99:AB103" si="142">SUM(G99,N99,U99)</f>
        <v>3</v>
      </c>
      <c r="AC99" s="86">
        <f>SUM(H99,O99,V99)</f>
        <v>1</v>
      </c>
    </row>
    <row r="100" spans="1:29">
      <c r="A100" s="60" t="str">
        <f>'Players by Team'!G35</f>
        <v>MADDIE SANDERS</v>
      </c>
      <c r="B100" s="90"/>
      <c r="C100" s="110">
        <f>SUM(COUNTIF('Round 1 - Hole by Hole'!B97,"&lt;"&amp;$B$2-1.9))+(COUNTIF('Round 1 - Hole by Hole'!C97,"&lt;"&amp;$C$2-1.9))+(COUNTIF('Round 1 - Hole by Hole'!D97,"&lt;"&amp;$D$2-1.9))+(COUNTIF('Round 1 - Hole by Hole'!E97,"&lt;"&amp;$E$2-1.9))+(COUNTIF('Round 1 - Hole by Hole'!F97,"&lt;"&amp;$F$2-1.9))+(COUNTIF('Round 1 - Hole by Hole'!G97,"&lt;"&amp;$G$2-1.9))+(COUNTIF('Round 1 - Hole by Hole'!H97,"&lt;"&amp;$H$2-1.9))+(COUNTIF('Round 1 - Hole by Hole'!I97,"&lt;"&amp;$I$2-1.9))+(COUNTIF('Round 1 - Hole by Hole'!J97,"&lt;"&amp;$J$2-1.9))+(COUNTIF('Round 1 - Hole by Hole'!L97,"&lt;"&amp;$L$2-1.9))+(COUNTIF('Round 1 - Hole by Hole'!M97,"&lt;"&amp;$M$2-1.9))+(COUNTIF('Round 1 - Hole by Hole'!N97,"&lt;"&amp;$N$2-1.9))+(COUNTIF('Round 1 - Hole by Hole'!O97,"&lt;"&amp;$O$2-1.9))+(COUNTIF('Round 1 - Hole by Hole'!P97,"&lt;"&amp;$P$2-1.9))+(COUNTIF('Round 1 - Hole by Hole'!Q97,"&lt;"&amp;$Q$2-1.9))+(COUNTIF('Round 1 - Hole by Hole'!R97,"&lt;"&amp;$R$2-1.9))+(COUNTIF('Round 1 - Hole by Hole'!S97,"&lt;"&amp;$S$2-1.9))+(COUNTIF('Round 1 - Hole by Hole'!T97,"&lt;"&amp;$T$2-1.9))</f>
        <v>0</v>
      </c>
      <c r="D100" s="110">
        <f>SUM(COUNTIF('Round 1 - Hole by Hole'!B97,"="&amp;$B$2-1))+(COUNTIF('Round 1 - Hole by Hole'!C97,"="&amp;$C$2-1))+(COUNTIF('Round 1 - Hole by Hole'!D97,"="&amp;$D$2-1))+(COUNTIF('Round 1 - Hole by Hole'!E97,"="&amp;$E$2-1))+(COUNTIF('Round 1 - Hole by Hole'!F97,"="&amp;$F$2-1))+(COUNTIF('Round 1 - Hole by Hole'!G97,"="&amp;$G$2-1))+(COUNTIF('Round 1 - Hole by Hole'!H97,"="&amp;$H$2-1))+(COUNTIF('Round 1 - Hole by Hole'!I97,"="&amp;$I$2-1))+(COUNTIF('Round 1 - Hole by Hole'!J97,"="&amp;$J$2-1))+(COUNTIF('Round 1 - Hole by Hole'!L97,"="&amp;$L$2-1))+(COUNTIF('Round 1 - Hole by Hole'!M97,"="&amp;$M$2-1))+(COUNTIF('Round 1 - Hole by Hole'!N97,"="&amp;$N$2-1))+(COUNTIF('Round 1 - Hole by Hole'!O97,"="&amp;$O$2-1))+(COUNTIF('Round 1 - Hole by Hole'!P97,"="&amp;$P$2-1))+(COUNTIF('Round 1 - Hole by Hole'!Q97,"="&amp;$Q$2-1))+(COUNTIF('Round 1 - Hole by Hole'!R97,"="&amp;$R$2-1))+(COUNTIF('Round 1 - Hole by Hole'!S97,"="&amp;$S$2-1))+(COUNTIF('Round 1 - Hole by Hole'!T97,"="&amp;$T$2-1))</f>
        <v>1</v>
      </c>
      <c r="E100" s="110">
        <f>SUM(COUNTIF('Round 1 - Hole by Hole'!B97,"="&amp;$B$2))+(COUNTIF('Round 1 - Hole by Hole'!C97,"="&amp;$C$2))+(COUNTIF('Round 1 - Hole by Hole'!D97,"="&amp;$D$2))+(COUNTIF('Round 1 - Hole by Hole'!E97,"="&amp;$E$2))+(COUNTIF('Round 1 - Hole by Hole'!F97,"="&amp;$F$2))+(COUNTIF('Round 1 - Hole by Hole'!G97,"="&amp;$G$2))+(COUNTIF('Round 1 - Hole by Hole'!H97,"="&amp;$H$2))+(COUNTIF('Round 1 - Hole by Hole'!I97,"="&amp;$I$2))+(COUNTIF('Round 1 - Hole by Hole'!J97,"="&amp;$J$2))+(COUNTIF('Round 1 - Hole by Hole'!L97,"="&amp;$L$2))+(COUNTIF('Round 1 - Hole by Hole'!M97,"="&amp;$M$2))+(COUNTIF('Round 1 - Hole by Hole'!N97,"="&amp;$N$2))+(COUNTIF('Round 1 - Hole by Hole'!O97,"="&amp;$O$2))+(COUNTIF('Round 1 - Hole by Hole'!P97,"="&amp;$P$2))+(COUNTIF('Round 1 - Hole by Hole'!Q97,"="&amp;$Q$2))+(COUNTIF('Round 1 - Hole by Hole'!R97,"="&amp;$R$2))+(COUNTIF('Round 1 - Hole by Hole'!S97,"="&amp;$S$2))+(COUNTIF('Round 1 - Hole by Hole'!T97,"="&amp;$T$2))</f>
        <v>6</v>
      </c>
      <c r="F100" s="110">
        <f>SUM(COUNTIF('Round 1 - Hole by Hole'!B97,"="&amp;$B$2+1))+(COUNTIF('Round 1 - Hole by Hole'!C97,"="&amp;$C$2+1))+(COUNTIF('Round 1 - Hole by Hole'!D97,"="&amp;$D$2+1))+(COUNTIF('Round 1 - Hole by Hole'!E97,"="&amp;$E$2+1))+(COUNTIF('Round 1 - Hole by Hole'!F97,"="&amp;$F$2+1))+(COUNTIF('Round 1 - Hole by Hole'!G97,"="&amp;$G$2+1))+(COUNTIF('Round 1 - Hole by Hole'!H97,"="&amp;$H$2+1))+(COUNTIF('Round 1 - Hole by Hole'!I97,"="&amp;$I$2+1))+(COUNTIF('Round 1 - Hole by Hole'!J97,"="&amp;$J$2+1))+(COUNTIF('Round 1 - Hole by Hole'!L97,"="&amp;$L$2+1))+(COUNTIF('Round 1 - Hole by Hole'!M97,"="&amp;$M$2+1))+(COUNTIF('Round 1 - Hole by Hole'!N97,"="&amp;$N$2+1))+(COUNTIF('Round 1 - Hole by Hole'!O97,"="&amp;$O$2+1))+(COUNTIF('Round 1 - Hole by Hole'!P97,"="&amp;$P$2+1))+(COUNTIF('Round 1 - Hole by Hole'!Q97,"="&amp;$Q$2+1))+(COUNTIF('Round 1 - Hole by Hole'!R97,"="&amp;$R$2+1))+(COUNTIF('Round 1 - Hole by Hole'!S97,"="&amp;$S$2+1))+(COUNTIF('Round 1 - Hole by Hole'!T97,"="&amp;$T$2+1))</f>
        <v>8</v>
      </c>
      <c r="G100" s="110">
        <f>SUM(COUNTIF('Round 1 - Hole by Hole'!B97,"="&amp;$B$2+2))+(COUNTIF('Round 1 - Hole by Hole'!C97,"="&amp;$C$2+2))+(COUNTIF('Round 1 - Hole by Hole'!D97,"="&amp;$D$2+2))+(COUNTIF('Round 1 - Hole by Hole'!E97,"="&amp;$E$2+2))+(COUNTIF('Round 1 - Hole by Hole'!F97,"="&amp;$F$2+2))+(COUNTIF('Round 1 - Hole by Hole'!G97,"="&amp;$G$2+2))+(COUNTIF('Round 1 - Hole by Hole'!H97,"="&amp;$H$2+2))+(COUNTIF('Round 1 - Hole by Hole'!I97,"="&amp;$I$2+2))+(COUNTIF('Round 1 - Hole by Hole'!J97,"="&amp;$J$2+2))+(COUNTIF('Round 1 - Hole by Hole'!L97,"="&amp;$L$2+2))+(COUNTIF('Round 1 - Hole by Hole'!M97,"="&amp;$M$2+2))+(COUNTIF('Round 1 - Hole by Hole'!N97,"="&amp;$N$2+2))+(COUNTIF('Round 1 - Hole by Hole'!O97,"="&amp;$O$2+2))+(COUNTIF('Round 1 - Hole by Hole'!P97,"="&amp;$P$2+2))+(COUNTIF('Round 1 - Hole by Hole'!Q97,"="&amp;$Q$2+2))+(COUNTIF('Round 1 - Hole by Hole'!R97,"="&amp;$R$2+2))+(COUNTIF('Round 1 - Hole by Hole'!S97,"="&amp;$S$2+2))+(COUNTIF('Round 1 - Hole by Hole'!T97,"="&amp;$T$2+2))</f>
        <v>2</v>
      </c>
      <c r="H100" s="110">
        <f>SUM(COUNTIF('Round 1 - Hole by Hole'!B97,"&gt;"&amp;$B$2+2.1))+(COUNTIF('Round 1 - Hole by Hole'!C97,"&gt;"&amp;$C$2+2.1))+(COUNTIF('Round 1 - Hole by Hole'!D97,"&gt;"&amp;$D$2+2.1))+(COUNTIF('Round 1 - Hole by Hole'!E97,"&gt;"&amp;$E$2+2.1))+(COUNTIF('Round 1 - Hole by Hole'!F97,"&gt;"&amp;$F$2+2.1))+(COUNTIF('Round 1 - Hole by Hole'!G97,"&gt;"&amp;$G$2+2.1))+(COUNTIF('Round 1 - Hole by Hole'!H97,"&gt;"&amp;$H$2+2.1))+(COUNTIF('Round 1 - Hole by Hole'!I97,"&gt;"&amp;$I$2+2.1))+(COUNTIF('Round 1 - Hole by Hole'!J97,"&gt;"&amp;$J$2+2.1))+(COUNTIF('Round 1 - Hole by Hole'!L97,"&gt;"&amp;$L$2+2.1))+(COUNTIF('Round 1 - Hole by Hole'!M97,"&gt;"&amp;$M$2+2.1))+(COUNTIF('Round 1 - Hole by Hole'!N97,"&gt;"&amp;$N$2+2.1))+(COUNTIF('Round 1 - Hole by Hole'!O97,"&gt;"&amp;$O$2+2.1))+(COUNTIF('Round 1 - Hole by Hole'!P97,"&gt;"&amp;$P$2+2.1))+(COUNTIF('Round 1 - Hole by Hole'!Q97,"&gt;"&amp;$Q$2+2.1))+(COUNTIF('Round 1 - Hole by Hole'!R97,"&gt;"&amp;$R$2+2.1))+(COUNTIF('Round 1 - Hole by Hole'!S97,"&gt;"&amp;$S$2+2.1))+(COUNTIF('Round 1 - Hole by Hole'!T97,"&gt;"&amp;$T$2+2.1))</f>
        <v>1</v>
      </c>
      <c r="J100" s="110">
        <f>SUM(COUNTIF('Round 2 - Hole by Hole'!B97,"&lt;"&amp;$B$2-1.9))+(COUNTIF('Round 2 - Hole by Hole'!C97,"&lt;"&amp;$C$2-1.9))+(COUNTIF('Round 2 - Hole by Hole'!D97,"&lt;"&amp;$D$2-1.9))+(COUNTIF('Round 2 - Hole by Hole'!E97,"&lt;"&amp;$E$2-1.9))+(COUNTIF('Round 2 - Hole by Hole'!F97,"&lt;"&amp;$F$2-1.9))+(COUNTIF('Round 2 - Hole by Hole'!G97,"&lt;"&amp;$G$2-1.9))+(COUNTIF('Round 2 - Hole by Hole'!H97,"&lt;"&amp;$H$2-1.9))+(COUNTIF('Round 2 - Hole by Hole'!I97,"&lt;"&amp;$I$2-1.9))+(COUNTIF('Round 2 - Hole by Hole'!J97,"&lt;"&amp;$J$2-1.9))+(COUNTIF('Round 2 - Hole by Hole'!L97,"&lt;"&amp;$L$2-1.9))+(COUNTIF('Round 2 - Hole by Hole'!M97,"&lt;"&amp;$M$2-1.9))+(COUNTIF('Round 2 - Hole by Hole'!N97,"&lt;"&amp;$N$2-1.9))+(COUNTIF('Round 2 - Hole by Hole'!O97,"&lt;"&amp;$O$2-1.9))+(COUNTIF('Round 2 - Hole by Hole'!P97,"&lt;"&amp;$P$2-1.9))+(COUNTIF('Round 2 - Hole by Hole'!Q97,"&lt;"&amp;$Q$2-1.9))+(COUNTIF('Round 2 - Hole by Hole'!R97,"&lt;"&amp;$R$2-1.9))+(COUNTIF('Round 2 - Hole by Hole'!S97,"&lt;"&amp;$S$2-1.9))+(COUNTIF('Round 2 - Hole by Hole'!T97,"&lt;"&amp;$T$2-1.9))</f>
        <v>0</v>
      </c>
      <c r="K100" s="110">
        <f>SUM(COUNTIF('Round 2 - Hole by Hole'!B97,"="&amp;$B$2-1))+(COUNTIF('Round 2 - Hole by Hole'!C97,"="&amp;$C$2-1))+(COUNTIF('Round 2 - Hole by Hole'!D97,"="&amp;$D$2-1))+(COUNTIF('Round 2 - Hole by Hole'!E97,"="&amp;$E$2-1))+(COUNTIF('Round 2 - Hole by Hole'!F97,"="&amp;$F$2-1))+(COUNTIF('Round 2 - Hole by Hole'!G97,"="&amp;$G$2-1))+(COUNTIF('Round 2 - Hole by Hole'!H97,"="&amp;$H$2-1))+(COUNTIF('Round 2 - Hole by Hole'!I97,"="&amp;$I$2-1))+(COUNTIF('Round 2 - Hole by Hole'!J97,"="&amp;$J$2-1))+(COUNTIF('Round 2 - Hole by Hole'!L97,"="&amp;$L$2-1))+(COUNTIF('Round 2 - Hole by Hole'!M97,"="&amp;$M$2-1))+(COUNTIF('Round 2 - Hole by Hole'!N97,"="&amp;$N$2-1))+(COUNTIF('Round 2 - Hole by Hole'!O97,"="&amp;$O$2-1))+(COUNTIF('Round 2 - Hole by Hole'!P97,"="&amp;$P$2-1))+(COUNTIF('Round 2 - Hole by Hole'!Q97,"="&amp;$Q$2-1))+(COUNTIF('Round 2 - Hole by Hole'!R97,"="&amp;$R$2-1))+(COUNTIF('Round 2 - Hole by Hole'!S97,"="&amp;$S$2-1))+(COUNTIF('Round 2 - Hole by Hole'!T97,"="&amp;$T$2-1))</f>
        <v>0</v>
      </c>
      <c r="L100" s="110">
        <f>SUM(COUNTIF('Round 2 - Hole by Hole'!B97,"="&amp;$B$2))+(COUNTIF('Round 2 - Hole by Hole'!C97,"="&amp;$C$2))+(COUNTIF('Round 2 - Hole by Hole'!D97,"="&amp;$D$2))+(COUNTIF('Round 2 - Hole by Hole'!E97,"="&amp;$E$2))+(COUNTIF('Round 2 - Hole by Hole'!F97,"="&amp;$F$2))+(COUNTIF('Round 2 - Hole by Hole'!G97,"="&amp;$G$2))+(COUNTIF('Round 2 - Hole by Hole'!H97,"="&amp;$H$2))+(COUNTIF('Round 2 - Hole by Hole'!I97,"="&amp;$I$2))+(COUNTIF('Round 2 - Hole by Hole'!J97,"="&amp;$J$2))+(COUNTIF('Round 2 - Hole by Hole'!L97,"="&amp;$L$2))+(COUNTIF('Round 2 - Hole by Hole'!M97,"="&amp;$M$2))+(COUNTIF('Round 2 - Hole by Hole'!N97,"="&amp;$N$2))+(COUNTIF('Round 2 - Hole by Hole'!O97,"="&amp;$O$2))+(COUNTIF('Round 2 - Hole by Hole'!P97,"="&amp;$P$2))+(COUNTIF('Round 2 - Hole by Hole'!Q97,"="&amp;$Q$2))+(COUNTIF('Round 2 - Hole by Hole'!R97,"="&amp;$R$2))+(COUNTIF('Round 2 - Hole by Hole'!S97,"="&amp;$S$2))+(COUNTIF('Round 2 - Hole by Hole'!T97,"="&amp;$T$2))</f>
        <v>5</v>
      </c>
      <c r="M100" s="110">
        <f>SUM(COUNTIF('Round 2 - Hole by Hole'!B97,"="&amp;$B$2+1))+(COUNTIF('Round 2 - Hole by Hole'!C97,"="&amp;$C$2+1))+(COUNTIF('Round 2 - Hole by Hole'!D97,"="&amp;$D$2+1))+(COUNTIF('Round 2 - Hole by Hole'!E97,"="&amp;$E$2+1))+(COUNTIF('Round 2 - Hole by Hole'!F97,"="&amp;$F$2+1))+(COUNTIF('Round 2 - Hole by Hole'!G97,"="&amp;$G$2+1))+(COUNTIF('Round 2 - Hole by Hole'!H97,"="&amp;$H$2+1))+(COUNTIF('Round 2 - Hole by Hole'!I97,"="&amp;$I$2+1))+(COUNTIF('Round 2 - Hole by Hole'!J97,"="&amp;$J$2+1))+(COUNTIF('Round 2 - Hole by Hole'!L97,"="&amp;$L$2+1))+(COUNTIF('Round 2 - Hole by Hole'!M97,"="&amp;$M$2+1))+(COUNTIF('Round 2 - Hole by Hole'!N97,"="&amp;$N$2+1))+(COUNTIF('Round 2 - Hole by Hole'!O97,"="&amp;$O$2+1))+(COUNTIF('Round 2 - Hole by Hole'!P97,"="&amp;$P$2+1))+(COUNTIF('Round 2 - Hole by Hole'!Q97,"="&amp;$Q$2+1))+(COUNTIF('Round 2 - Hole by Hole'!R97,"="&amp;$R$2+1))+(COUNTIF('Round 2 - Hole by Hole'!S97,"="&amp;$S$2+1))+(COUNTIF('Round 2 - Hole by Hole'!T97,"="&amp;$T$2+1))</f>
        <v>9</v>
      </c>
      <c r="N100" s="110">
        <f>SUM(COUNTIF('Round 2 - Hole by Hole'!B97,"="&amp;$B$2+2))+(COUNTIF('Round 2 - Hole by Hole'!C97,"="&amp;$C$2+2))+(COUNTIF('Round 2 - Hole by Hole'!D97,"="&amp;$D$2+2))+(COUNTIF('Round 2 - Hole by Hole'!E97,"="&amp;$E$2+2))+(COUNTIF('Round 2 - Hole by Hole'!F97,"="&amp;$F$2+2))+(COUNTIF('Round 2 - Hole by Hole'!G97,"="&amp;$G$2+2))+(COUNTIF('Round 2 - Hole by Hole'!H97,"="&amp;$H$2+2))+(COUNTIF('Round 2 - Hole by Hole'!I97,"="&amp;$I$2+2))+(COUNTIF('Round 2 - Hole by Hole'!J97,"="&amp;$J$2+2))+(COUNTIF('Round 2 - Hole by Hole'!L97,"="&amp;$L$2+2))+(COUNTIF('Round 2 - Hole by Hole'!M97,"="&amp;$M$2+2))+(COUNTIF('Round 2 - Hole by Hole'!N97,"="&amp;$N$2+2))+(COUNTIF('Round 2 - Hole by Hole'!O97,"="&amp;$O$2+2))+(COUNTIF('Round 2 - Hole by Hole'!P97,"="&amp;$P$2+2))+(COUNTIF('Round 2 - Hole by Hole'!Q97,"="&amp;$Q$2+2))+(COUNTIF('Round 2 - Hole by Hole'!R97,"="&amp;$R$2+2))+(COUNTIF('Round 2 - Hole by Hole'!S97,"="&amp;$S$2+2))+(COUNTIF('Round 2 - Hole by Hole'!T97,"="&amp;$T$2+2))</f>
        <v>4</v>
      </c>
      <c r="O100" s="110">
        <f>SUM(COUNTIF('Round 2 - Hole by Hole'!B97,"&gt;"&amp;$B$2+2.1))+(COUNTIF('Round 2 - Hole by Hole'!C97,"&gt;"&amp;$C$2+2.1))+(COUNTIF('Round 2 - Hole by Hole'!D97,"&gt;"&amp;$D$2+2.1))+(COUNTIF('Round 2 - Hole by Hole'!E97,"&gt;"&amp;$E$2+2.1))+(COUNTIF('Round 2 - Hole by Hole'!F97,"&gt;"&amp;$F$2+2.1))+(COUNTIF('Round 2 - Hole by Hole'!G97,"&gt;"&amp;$G$2+2.1))+(COUNTIF('Round 2 - Hole by Hole'!H97,"&gt;"&amp;$H$2+2.1))+(COUNTIF('Round 2 - Hole by Hole'!I97,"&gt;"&amp;$I$2+2.1))+(COUNTIF('Round 2 - Hole by Hole'!J97,"&gt;"&amp;$J$2+2.1))+(COUNTIF('Round 2 - Hole by Hole'!L97,"&gt;"&amp;$L$2+2.1))+(COUNTIF('Round 2 - Hole by Hole'!M97,"&gt;"&amp;$M$2+2.1))+(COUNTIF('Round 2 - Hole by Hole'!N97,"&gt;"&amp;$N$2+2.1))+(COUNTIF('Round 2 - Hole by Hole'!O97,"&gt;"&amp;$O$2+2.1))+(COUNTIF('Round 2 - Hole by Hole'!P97,"&gt;"&amp;$P$2+2.1))+(COUNTIF('Round 2 - Hole by Hole'!Q97,"&gt;"&amp;$Q$2+2.1))+(COUNTIF('Round 2 - Hole by Hole'!R97,"&gt;"&amp;$R$2+2.1))+(COUNTIF('Round 2 - Hole by Hole'!S97,"&gt;"&amp;$S$2+2.1))+(COUNTIF('Round 2 - Hole by Hole'!T97,"&gt;"&amp;$T$2+2.1))</f>
        <v>0</v>
      </c>
      <c r="Q100" s="110">
        <f>SUM(COUNTIF('Round 3 - Hole by Hole'!B97,"&lt;"&amp;$B$3-1.9))+(COUNTIF('Round 3 - Hole by Hole'!C97,"&lt;"&amp;$C$3-1.9))+(COUNTIF('Round 3 - Hole by Hole'!D97,"&lt;"&amp;$D$3-1.9))+(COUNTIF('Round 3 - Hole by Hole'!E97,"&lt;"&amp;$E$3-1.9))+(COUNTIF('Round 3 - Hole by Hole'!F97,"&lt;"&amp;$F$3-1.9))+(COUNTIF('Round 3 - Hole by Hole'!G97,"&lt;"&amp;$G$3-1.9))+(COUNTIF('Round 3 - Hole by Hole'!H97,"&lt;"&amp;$H$3-1.9))+(COUNTIF('Round 3 - Hole by Hole'!I97,"&lt;"&amp;$I$3-1.9))+(COUNTIF('Round 3 - Hole by Hole'!J97,"&lt;"&amp;$J$3-1.9))+(COUNTIF('Round 3 - Hole by Hole'!L97,"&lt;"&amp;$L$3-1.9))+(COUNTIF('Round 3 - Hole by Hole'!M97,"&lt;"&amp;$M$3-1.9))+(COUNTIF('Round 3 - Hole by Hole'!N97,"&lt;"&amp;$N$3-1.9))+(COUNTIF('Round 3 - Hole by Hole'!O97,"&lt;"&amp;$O$3-1.9))+(COUNTIF('Round 3 - Hole by Hole'!P97,"&lt;"&amp;$P$3-1.9))+(COUNTIF('Round 3 - Hole by Hole'!Q97,"&lt;"&amp;$Q$3-1.9))+(COUNTIF('Round 3 - Hole by Hole'!R97,"&lt;"&amp;$R$3-1.9))+(COUNTIF('Round 3 - Hole by Hole'!S97,"&lt;"&amp;$S$3-1.9))+(COUNTIF('Round 3 - Hole by Hole'!T97,"&lt;"&amp;$T$3-1.9))</f>
        <v>0</v>
      </c>
      <c r="R100" s="110">
        <f>SUM(COUNTIF('Round 3 - Hole by Hole'!B97,"="&amp;$B$3-1))+(COUNTIF('Round 3 - Hole by Hole'!C97,"="&amp;$C$3-1))+(COUNTIF('Round 3 - Hole by Hole'!D97,"="&amp;$D$3-1))+(COUNTIF('Round 3 - Hole by Hole'!E97,"="&amp;$E$3-1))+(COUNTIF('Round 3 - Hole by Hole'!F97,"="&amp;$F$3-1))+(COUNTIF('Round 3 - Hole by Hole'!G97,"="&amp;$G$3-1))+(COUNTIF('Round 3 - Hole by Hole'!H97,"="&amp;$H$3-1))+(COUNTIF('Round 3 - Hole by Hole'!I97,"="&amp;$I$3-1))+(COUNTIF('Round 3 - Hole by Hole'!J97,"="&amp;$J$3-1))+(COUNTIF('Round 3 - Hole by Hole'!L97,"="&amp;$L$3-1))+(COUNTIF('Round 3 - Hole by Hole'!M97,"="&amp;$M$3-1))+(COUNTIF('Round 3 - Hole by Hole'!N97,"="&amp;$N$3-1))+(COUNTIF('Round 3 - Hole by Hole'!O97,"="&amp;$O$3-1))+(COUNTIF('Round 3 - Hole by Hole'!P97,"="&amp;$P$3-1))+(COUNTIF('Round 3 - Hole by Hole'!Q97,"="&amp;$Q$3-1))+(COUNTIF('Round 3 - Hole by Hole'!R97,"="&amp;$R$3-1))+(COUNTIF('Round 3 - Hole by Hole'!S97,"="&amp;$S$3-1))+(COUNTIF('Round 3 - Hole by Hole'!T97,"="&amp;$T$3-1))</f>
        <v>0</v>
      </c>
      <c r="S100" s="110">
        <f>SUM(COUNTIF('Round 3 - Hole by Hole'!B97,"="&amp;$B$3))+(COUNTIF('Round 3 - Hole by Hole'!C97,"="&amp;$C$3))+(COUNTIF('Round 3 - Hole by Hole'!D97,"="&amp;$D$3))+(COUNTIF('Round 3 - Hole by Hole'!E97,"="&amp;$E$3))+(COUNTIF('Round 3 - Hole by Hole'!F97,"="&amp;$F$3))+(COUNTIF('Round 3 - Hole by Hole'!G97,"="&amp;$G$3))+(COUNTIF('Round 3 - Hole by Hole'!H97,"="&amp;$H$3))+(COUNTIF('Round 3 - Hole by Hole'!I97,"="&amp;$I$3))+(COUNTIF('Round 3 - Hole by Hole'!J97,"="&amp;$J$3))+(COUNTIF('Round 3 - Hole by Hole'!L97,"="&amp;$L$3))+(COUNTIF('Round 3 - Hole by Hole'!M97,"="&amp;$M$3))+(COUNTIF('Round 3 - Hole by Hole'!N97,"="&amp;$N$3))+(COUNTIF('Round 3 - Hole by Hole'!O97,"="&amp;$O$3))+(COUNTIF('Round 3 - Hole by Hole'!P97,"="&amp;$P$3))+(COUNTIF('Round 3 - Hole by Hole'!Q97,"="&amp;$Q$3))+(COUNTIF('Round 3 - Hole by Hole'!R97,"="&amp;$R$3))+(COUNTIF('Round 3 - Hole by Hole'!S97,"="&amp;$S$3))+(COUNTIF('Round 3 - Hole by Hole'!T97,"="&amp;$T$3))</f>
        <v>6</v>
      </c>
      <c r="T100" s="110">
        <f>SUM(COUNTIF('Round 3 - Hole by Hole'!B97,"="&amp;$B$3+1))+(COUNTIF('Round 3 - Hole by Hole'!C97,"="&amp;$C$3+1))+(COUNTIF('Round 3 - Hole by Hole'!D97,"="&amp;$D$3+1))+(COUNTIF('Round 3 - Hole by Hole'!E97,"="&amp;$E$3+1))+(COUNTIF('Round 3 - Hole by Hole'!F97,"="&amp;$F$3+1))+(COUNTIF('Round 3 - Hole by Hole'!G97,"="&amp;$G$3+1))+(COUNTIF('Round 3 - Hole by Hole'!H97,"="&amp;$H$3+1))+(COUNTIF('Round 3 - Hole by Hole'!I97,"="&amp;$I$3+1))+(COUNTIF('Round 3 - Hole by Hole'!J97,"="&amp;$J$3+1))+(COUNTIF('Round 3 - Hole by Hole'!L97,"="&amp;$L$3+1))+(COUNTIF('Round 3 - Hole by Hole'!M97,"="&amp;$M$3+1))+(COUNTIF('Round 3 - Hole by Hole'!N97,"="&amp;$N$3+1))+(COUNTIF('Round 3 - Hole by Hole'!O97,"="&amp;$O$3+1))+(COUNTIF('Round 3 - Hole by Hole'!P97,"="&amp;$P$3+1))+(COUNTIF('Round 3 - Hole by Hole'!Q97,"="&amp;$Q$3+1))+(COUNTIF('Round 3 - Hole by Hole'!R97,"="&amp;$R$3+1))+(COUNTIF('Round 3 - Hole by Hole'!S97,"="&amp;$S$3+1))+(COUNTIF('Round 3 - Hole by Hole'!T97,"="&amp;$T$3+1))</f>
        <v>6</v>
      </c>
      <c r="U100" s="110">
        <f>SUM(COUNTIF('Round 3 - Hole by Hole'!B97,"="&amp;$B$3+2))+(COUNTIF('Round 3 - Hole by Hole'!C97,"="&amp;$C$3+2))+(COUNTIF('Round 3 - Hole by Hole'!D97,"="&amp;$D$3+2))+(COUNTIF('Round 3 - Hole by Hole'!E97,"="&amp;$E$3+2))+(COUNTIF('Round 3 - Hole by Hole'!F97,"="&amp;$F$3+2))+(COUNTIF('Round 3 - Hole by Hole'!G97,"="&amp;$G$3+2))+(COUNTIF('Round 3 - Hole by Hole'!H97,"="&amp;$H$3+2))+(COUNTIF('Round 3 - Hole by Hole'!I97,"="&amp;$I$3+2))+(COUNTIF('Round 3 - Hole by Hole'!J97,"="&amp;$J$3+2))+(COUNTIF('Round 3 - Hole by Hole'!L97,"="&amp;$L$3+2))+(COUNTIF('Round 3 - Hole by Hole'!M97,"="&amp;$M$3+2))+(COUNTIF('Round 3 - Hole by Hole'!N97,"="&amp;$N$3+2))+(COUNTIF('Round 3 - Hole by Hole'!O97,"="&amp;$O$3+2))+(COUNTIF('Round 3 - Hole by Hole'!P97,"="&amp;$P$3+2))+(COUNTIF('Round 3 - Hole by Hole'!Q97,"="&amp;$Q$3+2))+(COUNTIF('Round 3 - Hole by Hole'!R97,"="&amp;$R$3+2))+(COUNTIF('Round 3 - Hole by Hole'!S97,"="&amp;$S$3+2))+(COUNTIF('Round 3 - Hole by Hole'!T97,"="&amp;$T$3+2))</f>
        <v>6</v>
      </c>
      <c r="V100" s="110">
        <f>SUM(COUNTIF('Round 3 - Hole by Hole'!B97,"&gt;"&amp;$B$3+2.1))+(COUNTIF('Round 3 - Hole by Hole'!C97,"&gt;"&amp;$C$3+2.1))+(COUNTIF('Round 3 - Hole by Hole'!D97,"&gt;"&amp;$D$3+2.1))+(COUNTIF('Round 3 - Hole by Hole'!E97,"&gt;"&amp;$E$3+2.1))+(COUNTIF('Round 3 - Hole by Hole'!F97,"&gt;"&amp;$F$3+2.1))+(COUNTIF('Round 3 - Hole by Hole'!G97,"&gt;"&amp;$G$3+2.1))+(COUNTIF('Round 3 - Hole by Hole'!H97,"&gt;"&amp;$H$3+2.1))+(COUNTIF('Round 3 - Hole by Hole'!I97,"&gt;"&amp;$I$3+2.1))+(COUNTIF('Round 3 - Hole by Hole'!J97,"&gt;"&amp;$J$3+2.1))+(COUNTIF('Round 3 - Hole by Hole'!L97,"&gt;"&amp;$L$3+2.1))+(COUNTIF('Round 3 - Hole by Hole'!M97,"&gt;"&amp;$M$3+2.1))+(COUNTIF('Round 3 - Hole by Hole'!N97,"&gt;"&amp;$N$3+2.1))+(COUNTIF('Round 3 - Hole by Hole'!O97,"&gt;"&amp;$O$3+2.1))+(COUNTIF('Round 3 - Hole by Hole'!P97,"&gt;"&amp;$P$3+2.1))+(COUNTIF('Round 3 - Hole by Hole'!Q97,"&gt;"&amp;$Q$3+2.1))+(COUNTIF('Round 3 - Hole by Hole'!R97,"&gt;"&amp;$R$3+2.1))+(COUNTIF('Round 3 - Hole by Hole'!S97,"&gt;"&amp;$S$3+2.1))+(COUNTIF('Round 3 - Hole by Hole'!T97,"&gt;"&amp;$T$3+2.1))</f>
        <v>0</v>
      </c>
      <c r="X100" s="110">
        <f t="shared" ref="X100:X103" si="143">SUM(C100,J100,Q100)</f>
        <v>0</v>
      </c>
      <c r="Y100" s="110">
        <f t="shared" si="139"/>
        <v>1</v>
      </c>
      <c r="Z100" s="110">
        <f t="shared" si="140"/>
        <v>17</v>
      </c>
      <c r="AA100" s="110">
        <f t="shared" si="141"/>
        <v>23</v>
      </c>
      <c r="AB100" s="110">
        <f t="shared" si="142"/>
        <v>12</v>
      </c>
      <c r="AC100" s="110">
        <f t="shared" ref="AC100:AC103" si="144">SUM(H100,O100,V100)</f>
        <v>1</v>
      </c>
    </row>
    <row r="101" spans="1:29">
      <c r="A101" s="60" t="str">
        <f>'Players by Team'!G36</f>
        <v>LEXI KENNEDY</v>
      </c>
      <c r="B101" s="90"/>
      <c r="C101" s="86">
        <f>SUM(COUNTIF('Round 1 - Hole by Hole'!B98,"&lt;"&amp;$B$2-1.9))+(COUNTIF('Round 1 - Hole by Hole'!C98,"&lt;"&amp;$C$2-1.9))+(COUNTIF('Round 1 - Hole by Hole'!D98,"&lt;"&amp;$D$2-1.9))+(COUNTIF('Round 1 - Hole by Hole'!E98,"&lt;"&amp;$E$2-1.9))+(COUNTIF('Round 1 - Hole by Hole'!F98,"&lt;"&amp;$F$2-1.9))+(COUNTIF('Round 1 - Hole by Hole'!G98,"&lt;"&amp;$G$2-1.9))+(COUNTIF('Round 1 - Hole by Hole'!H98,"&lt;"&amp;$H$2-1.9))+(COUNTIF('Round 1 - Hole by Hole'!I98,"&lt;"&amp;$I$2-1.9))+(COUNTIF('Round 1 - Hole by Hole'!J98,"&lt;"&amp;$J$2-1.9))+(COUNTIF('Round 1 - Hole by Hole'!L98,"&lt;"&amp;$L$2-1.9))+(COUNTIF('Round 1 - Hole by Hole'!M98,"&lt;"&amp;$M$2-1.9))+(COUNTIF('Round 1 - Hole by Hole'!N98,"&lt;"&amp;$N$2-1.9))+(COUNTIF('Round 1 - Hole by Hole'!O98,"&lt;"&amp;$O$2-1.9))+(COUNTIF('Round 1 - Hole by Hole'!P98,"&lt;"&amp;$P$2-1.9))+(COUNTIF('Round 1 - Hole by Hole'!Q98,"&lt;"&amp;$Q$2-1.9))+(COUNTIF('Round 1 - Hole by Hole'!R98,"&lt;"&amp;$R$2-1.9))+(COUNTIF('Round 1 - Hole by Hole'!S98,"&lt;"&amp;$S$2-1.9))+(COUNTIF('Round 1 - Hole by Hole'!T98,"&lt;"&amp;$T$2-1.9))</f>
        <v>0</v>
      </c>
      <c r="D101" s="87">
        <f>SUM(COUNTIF('Round 1 - Hole by Hole'!B98,"="&amp;$B$2-1))+(COUNTIF('Round 1 - Hole by Hole'!C98,"="&amp;$C$2-1))+(COUNTIF('Round 1 - Hole by Hole'!D98,"="&amp;$D$2-1))+(COUNTIF('Round 1 - Hole by Hole'!E98,"="&amp;$E$2-1))+(COUNTIF('Round 1 - Hole by Hole'!F98,"="&amp;$F$2-1))+(COUNTIF('Round 1 - Hole by Hole'!G98,"="&amp;$G$2-1))+(COUNTIF('Round 1 - Hole by Hole'!H98,"="&amp;$H$2-1))+(COUNTIF('Round 1 - Hole by Hole'!I98,"="&amp;$I$2-1))+(COUNTIF('Round 1 - Hole by Hole'!J98,"="&amp;$J$2-1))+(COUNTIF('Round 1 - Hole by Hole'!L98,"="&amp;$L$2-1))+(COUNTIF('Round 1 - Hole by Hole'!M98,"="&amp;$M$2-1))+(COUNTIF('Round 1 - Hole by Hole'!N98,"="&amp;$N$2-1))+(COUNTIF('Round 1 - Hole by Hole'!O98,"="&amp;$O$2-1))+(COUNTIF('Round 1 - Hole by Hole'!P98,"="&amp;$P$2-1))+(COUNTIF('Round 1 - Hole by Hole'!Q98,"="&amp;$Q$2-1))+(COUNTIF('Round 1 - Hole by Hole'!R98,"="&amp;$R$2-1))+(COUNTIF('Round 1 - Hole by Hole'!S98,"="&amp;$S$2-1))+(COUNTIF('Round 1 - Hole by Hole'!T98,"="&amp;$T$2-1))</f>
        <v>0</v>
      </c>
      <c r="E101" s="87">
        <f>SUM(COUNTIF('Round 1 - Hole by Hole'!B98,"="&amp;$B$2))+(COUNTIF('Round 1 - Hole by Hole'!C98,"="&amp;$C$2))+(COUNTIF('Round 1 - Hole by Hole'!D98,"="&amp;$D$2))+(COUNTIF('Round 1 - Hole by Hole'!E98,"="&amp;$E$2))+(COUNTIF('Round 1 - Hole by Hole'!F98,"="&amp;$F$2))+(COUNTIF('Round 1 - Hole by Hole'!G98,"="&amp;$G$2))+(COUNTIF('Round 1 - Hole by Hole'!H98,"="&amp;$H$2))+(COUNTIF('Round 1 - Hole by Hole'!I98,"="&amp;$I$2))+(COUNTIF('Round 1 - Hole by Hole'!J98,"="&amp;$J$2))+(COUNTIF('Round 1 - Hole by Hole'!L98,"="&amp;$L$2))+(COUNTIF('Round 1 - Hole by Hole'!M98,"="&amp;$M$2))+(COUNTIF('Round 1 - Hole by Hole'!N98,"="&amp;$N$2))+(COUNTIF('Round 1 - Hole by Hole'!O98,"="&amp;$O$2))+(COUNTIF('Round 1 - Hole by Hole'!P98,"="&amp;$P$2))+(COUNTIF('Round 1 - Hole by Hole'!Q98,"="&amp;$Q$2))+(COUNTIF('Round 1 - Hole by Hole'!R98,"="&amp;$R$2))+(COUNTIF('Round 1 - Hole by Hole'!S98,"="&amp;$S$2))+(COUNTIF('Round 1 - Hole by Hole'!T98,"="&amp;$T$2))</f>
        <v>3</v>
      </c>
      <c r="F101" s="87">
        <f>SUM(COUNTIF('Round 1 - Hole by Hole'!B98,"="&amp;$B$2+1))+(COUNTIF('Round 1 - Hole by Hole'!C98,"="&amp;$C$2+1))+(COUNTIF('Round 1 - Hole by Hole'!D98,"="&amp;$D$2+1))+(COUNTIF('Round 1 - Hole by Hole'!E98,"="&amp;$E$2+1))+(COUNTIF('Round 1 - Hole by Hole'!F98,"="&amp;$F$2+1))+(COUNTIF('Round 1 - Hole by Hole'!G98,"="&amp;$G$2+1))+(COUNTIF('Round 1 - Hole by Hole'!H98,"="&amp;$H$2+1))+(COUNTIF('Round 1 - Hole by Hole'!I98,"="&amp;$I$2+1))+(COUNTIF('Round 1 - Hole by Hole'!J98,"="&amp;$J$2+1))+(COUNTIF('Round 1 - Hole by Hole'!L98,"="&amp;$L$2+1))+(COUNTIF('Round 1 - Hole by Hole'!M98,"="&amp;$M$2+1))+(COUNTIF('Round 1 - Hole by Hole'!N98,"="&amp;$N$2+1))+(COUNTIF('Round 1 - Hole by Hole'!O98,"="&amp;$O$2+1))+(COUNTIF('Round 1 - Hole by Hole'!P98,"="&amp;$P$2+1))+(COUNTIF('Round 1 - Hole by Hole'!Q98,"="&amp;$Q$2+1))+(COUNTIF('Round 1 - Hole by Hole'!R98,"="&amp;$R$2+1))+(COUNTIF('Round 1 - Hole by Hole'!S98,"="&amp;$S$2+1))+(COUNTIF('Round 1 - Hole by Hole'!T98,"="&amp;$T$2+1))</f>
        <v>5</v>
      </c>
      <c r="G101" s="87">
        <f>SUM(COUNTIF('Round 1 - Hole by Hole'!B98,"="&amp;$B$2+2))+(COUNTIF('Round 1 - Hole by Hole'!C98,"="&amp;$C$2+2))+(COUNTIF('Round 1 - Hole by Hole'!D98,"="&amp;$D$2+2))+(COUNTIF('Round 1 - Hole by Hole'!E98,"="&amp;$E$2+2))+(COUNTIF('Round 1 - Hole by Hole'!F98,"="&amp;$F$2+2))+(COUNTIF('Round 1 - Hole by Hole'!G98,"="&amp;$G$2+2))+(COUNTIF('Round 1 - Hole by Hole'!H98,"="&amp;$H$2+2))+(COUNTIF('Round 1 - Hole by Hole'!I98,"="&amp;$I$2+2))+(COUNTIF('Round 1 - Hole by Hole'!J98,"="&amp;$J$2+2))+(COUNTIF('Round 1 - Hole by Hole'!L98,"="&amp;$L$2+2))+(COUNTIF('Round 1 - Hole by Hole'!M98,"="&amp;$M$2+2))+(COUNTIF('Round 1 - Hole by Hole'!N98,"="&amp;$N$2+2))+(COUNTIF('Round 1 - Hole by Hole'!O98,"="&amp;$O$2+2))+(COUNTIF('Round 1 - Hole by Hole'!P98,"="&amp;$P$2+2))+(COUNTIF('Round 1 - Hole by Hole'!Q98,"="&amp;$Q$2+2))+(COUNTIF('Round 1 - Hole by Hole'!R98,"="&amp;$R$2+2))+(COUNTIF('Round 1 - Hole by Hole'!S98,"="&amp;$S$2+2))+(COUNTIF('Round 1 - Hole by Hole'!T98,"="&amp;$T$2+2))</f>
        <v>8</v>
      </c>
      <c r="H101" s="87">
        <f>SUM(COUNTIF('Round 1 - Hole by Hole'!B98,"&gt;"&amp;$B$2+2.1))+(COUNTIF('Round 1 - Hole by Hole'!C98,"&gt;"&amp;$C$2+2.1))+(COUNTIF('Round 1 - Hole by Hole'!D98,"&gt;"&amp;$D$2+2.1))+(COUNTIF('Round 1 - Hole by Hole'!E98,"&gt;"&amp;$E$2+2.1))+(COUNTIF('Round 1 - Hole by Hole'!F98,"&gt;"&amp;$F$2+2.1))+(COUNTIF('Round 1 - Hole by Hole'!G98,"&gt;"&amp;$G$2+2.1))+(COUNTIF('Round 1 - Hole by Hole'!H98,"&gt;"&amp;$H$2+2.1))+(COUNTIF('Round 1 - Hole by Hole'!I98,"&gt;"&amp;$I$2+2.1))+(COUNTIF('Round 1 - Hole by Hole'!J98,"&gt;"&amp;$J$2+2.1))+(COUNTIF('Round 1 - Hole by Hole'!L98,"&gt;"&amp;$L$2+2.1))+(COUNTIF('Round 1 - Hole by Hole'!M98,"&gt;"&amp;$M$2+2.1))+(COUNTIF('Round 1 - Hole by Hole'!N98,"&gt;"&amp;$N$2+2.1))+(COUNTIF('Round 1 - Hole by Hole'!O98,"&gt;"&amp;$O$2+2.1))+(COUNTIF('Round 1 - Hole by Hole'!P98,"&gt;"&amp;$P$2+2.1))+(COUNTIF('Round 1 - Hole by Hole'!Q98,"&gt;"&amp;$Q$2+2.1))+(COUNTIF('Round 1 - Hole by Hole'!R98,"&gt;"&amp;$R$2+2.1))+(COUNTIF('Round 1 - Hole by Hole'!S98,"&gt;"&amp;$S$2+2.1))+(COUNTIF('Round 1 - Hole by Hole'!T98,"&gt;"&amp;$T$2+2.1))</f>
        <v>2</v>
      </c>
      <c r="J101" s="86">
        <f>SUM(COUNTIF('Round 2 - Hole by Hole'!B98,"&lt;"&amp;$B$2-1.9))+(COUNTIF('Round 2 - Hole by Hole'!C98,"&lt;"&amp;$C$2-1.9))+(COUNTIF('Round 2 - Hole by Hole'!D98,"&lt;"&amp;$D$2-1.9))+(COUNTIF('Round 2 - Hole by Hole'!E98,"&lt;"&amp;$E$2-1.9))+(COUNTIF('Round 2 - Hole by Hole'!F98,"&lt;"&amp;$F$2-1.9))+(COUNTIF('Round 2 - Hole by Hole'!G98,"&lt;"&amp;$G$2-1.9))+(COUNTIF('Round 2 - Hole by Hole'!H98,"&lt;"&amp;$H$2-1.9))+(COUNTIF('Round 2 - Hole by Hole'!I98,"&lt;"&amp;$I$2-1.9))+(COUNTIF('Round 2 - Hole by Hole'!J98,"&lt;"&amp;$J$2-1.9))+(COUNTIF('Round 2 - Hole by Hole'!L98,"&lt;"&amp;$L$2-1.9))+(COUNTIF('Round 2 - Hole by Hole'!M98,"&lt;"&amp;$M$2-1.9))+(COUNTIF('Round 2 - Hole by Hole'!N98,"&lt;"&amp;$N$2-1.9))+(COUNTIF('Round 2 - Hole by Hole'!O98,"&lt;"&amp;$O$2-1.9))+(COUNTIF('Round 2 - Hole by Hole'!P98,"&lt;"&amp;$P$2-1.9))+(COUNTIF('Round 2 - Hole by Hole'!Q98,"&lt;"&amp;$Q$2-1.9))+(COUNTIF('Round 2 - Hole by Hole'!R98,"&lt;"&amp;$R$2-1.9))+(COUNTIF('Round 2 - Hole by Hole'!S98,"&lt;"&amp;$S$2-1.9))+(COUNTIF('Round 2 - Hole by Hole'!T98,"&lt;"&amp;$T$2-1.9))</f>
        <v>0</v>
      </c>
      <c r="K101" s="87">
        <f>SUM(COUNTIF('Round 2 - Hole by Hole'!B98,"="&amp;$B$2-1))+(COUNTIF('Round 2 - Hole by Hole'!C98,"="&amp;$C$2-1))+(COUNTIF('Round 2 - Hole by Hole'!D98,"="&amp;$D$2-1))+(COUNTIF('Round 2 - Hole by Hole'!E98,"="&amp;$E$2-1))+(COUNTIF('Round 2 - Hole by Hole'!F98,"="&amp;$F$2-1))+(COUNTIF('Round 2 - Hole by Hole'!G98,"="&amp;$G$2-1))+(COUNTIF('Round 2 - Hole by Hole'!H98,"="&amp;$H$2-1))+(COUNTIF('Round 2 - Hole by Hole'!I98,"="&amp;$I$2-1))+(COUNTIF('Round 2 - Hole by Hole'!J98,"="&amp;$J$2-1))+(COUNTIF('Round 2 - Hole by Hole'!L98,"="&amp;$L$2-1))+(COUNTIF('Round 2 - Hole by Hole'!M98,"="&amp;$M$2-1))+(COUNTIF('Round 2 - Hole by Hole'!N98,"="&amp;$N$2-1))+(COUNTIF('Round 2 - Hole by Hole'!O98,"="&amp;$O$2-1))+(COUNTIF('Round 2 - Hole by Hole'!P98,"="&amp;$P$2-1))+(COUNTIF('Round 2 - Hole by Hole'!Q98,"="&amp;$Q$2-1))+(COUNTIF('Round 2 - Hole by Hole'!R98,"="&amp;$R$2-1))+(COUNTIF('Round 2 - Hole by Hole'!S98,"="&amp;$S$2-1))+(COUNTIF('Round 2 - Hole by Hole'!T98,"="&amp;$T$2-1))</f>
        <v>0</v>
      </c>
      <c r="L101" s="87">
        <f>SUM(COUNTIF('Round 2 - Hole by Hole'!B98,"="&amp;$B$2))+(COUNTIF('Round 2 - Hole by Hole'!C98,"="&amp;$C$2))+(COUNTIF('Round 2 - Hole by Hole'!D98,"="&amp;$D$2))+(COUNTIF('Round 2 - Hole by Hole'!E98,"="&amp;$E$2))+(COUNTIF('Round 2 - Hole by Hole'!F98,"="&amp;$F$2))+(COUNTIF('Round 2 - Hole by Hole'!G98,"="&amp;$G$2))+(COUNTIF('Round 2 - Hole by Hole'!H98,"="&amp;$H$2))+(COUNTIF('Round 2 - Hole by Hole'!I98,"="&amp;$I$2))+(COUNTIF('Round 2 - Hole by Hole'!J98,"="&amp;$J$2))+(COUNTIF('Round 2 - Hole by Hole'!L98,"="&amp;$L$2))+(COUNTIF('Round 2 - Hole by Hole'!M98,"="&amp;$M$2))+(COUNTIF('Round 2 - Hole by Hole'!N98,"="&amp;$N$2))+(COUNTIF('Round 2 - Hole by Hole'!O98,"="&amp;$O$2))+(COUNTIF('Round 2 - Hole by Hole'!P98,"="&amp;$P$2))+(COUNTIF('Round 2 - Hole by Hole'!Q98,"="&amp;$Q$2))+(COUNTIF('Round 2 - Hole by Hole'!R98,"="&amp;$R$2))+(COUNTIF('Round 2 - Hole by Hole'!S98,"="&amp;$S$2))+(COUNTIF('Round 2 - Hole by Hole'!T98,"="&amp;$T$2))</f>
        <v>3</v>
      </c>
      <c r="M101" s="87">
        <f>SUM(COUNTIF('Round 2 - Hole by Hole'!B98,"="&amp;$B$2+1))+(COUNTIF('Round 2 - Hole by Hole'!C98,"="&amp;$C$2+1))+(COUNTIF('Round 2 - Hole by Hole'!D98,"="&amp;$D$2+1))+(COUNTIF('Round 2 - Hole by Hole'!E98,"="&amp;$E$2+1))+(COUNTIF('Round 2 - Hole by Hole'!F98,"="&amp;$F$2+1))+(COUNTIF('Round 2 - Hole by Hole'!G98,"="&amp;$G$2+1))+(COUNTIF('Round 2 - Hole by Hole'!H98,"="&amp;$H$2+1))+(COUNTIF('Round 2 - Hole by Hole'!I98,"="&amp;$I$2+1))+(COUNTIF('Round 2 - Hole by Hole'!J98,"="&amp;$J$2+1))+(COUNTIF('Round 2 - Hole by Hole'!L98,"="&amp;$L$2+1))+(COUNTIF('Round 2 - Hole by Hole'!M98,"="&amp;$M$2+1))+(COUNTIF('Round 2 - Hole by Hole'!N98,"="&amp;$N$2+1))+(COUNTIF('Round 2 - Hole by Hole'!O98,"="&amp;$O$2+1))+(COUNTIF('Round 2 - Hole by Hole'!P98,"="&amp;$P$2+1))+(COUNTIF('Round 2 - Hole by Hole'!Q98,"="&amp;$Q$2+1))+(COUNTIF('Round 2 - Hole by Hole'!R98,"="&amp;$R$2+1))+(COUNTIF('Round 2 - Hole by Hole'!S98,"="&amp;$S$2+1))+(COUNTIF('Round 2 - Hole by Hole'!T98,"="&amp;$T$2+1))</f>
        <v>8</v>
      </c>
      <c r="N101" s="87">
        <f>SUM(COUNTIF('Round 2 - Hole by Hole'!B98,"="&amp;$B$2+2))+(COUNTIF('Round 2 - Hole by Hole'!C98,"="&amp;$C$2+2))+(COUNTIF('Round 2 - Hole by Hole'!D98,"="&amp;$D$2+2))+(COUNTIF('Round 2 - Hole by Hole'!E98,"="&amp;$E$2+2))+(COUNTIF('Round 2 - Hole by Hole'!F98,"="&amp;$F$2+2))+(COUNTIF('Round 2 - Hole by Hole'!G98,"="&amp;$G$2+2))+(COUNTIF('Round 2 - Hole by Hole'!H98,"="&amp;$H$2+2))+(COUNTIF('Round 2 - Hole by Hole'!I98,"="&amp;$I$2+2))+(COUNTIF('Round 2 - Hole by Hole'!J98,"="&amp;$J$2+2))+(COUNTIF('Round 2 - Hole by Hole'!L98,"="&amp;$L$2+2))+(COUNTIF('Round 2 - Hole by Hole'!M98,"="&amp;$M$2+2))+(COUNTIF('Round 2 - Hole by Hole'!N98,"="&amp;$N$2+2))+(COUNTIF('Round 2 - Hole by Hole'!O98,"="&amp;$O$2+2))+(COUNTIF('Round 2 - Hole by Hole'!P98,"="&amp;$P$2+2))+(COUNTIF('Round 2 - Hole by Hole'!Q98,"="&amp;$Q$2+2))+(COUNTIF('Round 2 - Hole by Hole'!R98,"="&amp;$R$2+2))+(COUNTIF('Round 2 - Hole by Hole'!S98,"="&amp;$S$2+2))+(COUNTIF('Round 2 - Hole by Hole'!T98,"="&amp;$T$2+2))</f>
        <v>5</v>
      </c>
      <c r="O101" s="87">
        <f>SUM(COUNTIF('Round 2 - Hole by Hole'!B98,"&gt;"&amp;$B$2+2.1))+(COUNTIF('Round 2 - Hole by Hole'!C98,"&gt;"&amp;$C$2+2.1))+(COUNTIF('Round 2 - Hole by Hole'!D98,"&gt;"&amp;$D$2+2.1))+(COUNTIF('Round 2 - Hole by Hole'!E98,"&gt;"&amp;$E$2+2.1))+(COUNTIF('Round 2 - Hole by Hole'!F98,"&gt;"&amp;$F$2+2.1))+(COUNTIF('Round 2 - Hole by Hole'!G98,"&gt;"&amp;$G$2+2.1))+(COUNTIF('Round 2 - Hole by Hole'!H98,"&gt;"&amp;$H$2+2.1))+(COUNTIF('Round 2 - Hole by Hole'!I98,"&gt;"&amp;$I$2+2.1))+(COUNTIF('Round 2 - Hole by Hole'!J98,"&gt;"&amp;$J$2+2.1))+(COUNTIF('Round 2 - Hole by Hole'!L98,"&gt;"&amp;$L$2+2.1))+(COUNTIF('Round 2 - Hole by Hole'!M98,"&gt;"&amp;$M$2+2.1))+(COUNTIF('Round 2 - Hole by Hole'!N98,"&gt;"&amp;$N$2+2.1))+(COUNTIF('Round 2 - Hole by Hole'!O98,"&gt;"&amp;$O$2+2.1))+(COUNTIF('Round 2 - Hole by Hole'!P98,"&gt;"&amp;$P$2+2.1))+(COUNTIF('Round 2 - Hole by Hole'!Q98,"&gt;"&amp;$Q$2+2.1))+(COUNTIF('Round 2 - Hole by Hole'!R98,"&gt;"&amp;$R$2+2.1))+(COUNTIF('Round 2 - Hole by Hole'!S98,"&gt;"&amp;$S$2+2.1))+(COUNTIF('Round 2 - Hole by Hole'!T98,"&gt;"&amp;$T$2+2.1))</f>
        <v>2</v>
      </c>
      <c r="Q101" s="86">
        <f>SUM(COUNTIF('Round 3 - Hole by Hole'!B98,"&lt;"&amp;$B$3-1.9))+(COUNTIF('Round 3 - Hole by Hole'!C98,"&lt;"&amp;$C$3-1.9))+(COUNTIF('Round 3 - Hole by Hole'!D98,"&lt;"&amp;$D$3-1.9))+(COUNTIF('Round 3 - Hole by Hole'!E98,"&lt;"&amp;$E$3-1.9))+(COUNTIF('Round 3 - Hole by Hole'!F98,"&lt;"&amp;$F$3-1.9))+(COUNTIF('Round 3 - Hole by Hole'!G98,"&lt;"&amp;$G$3-1.9))+(COUNTIF('Round 3 - Hole by Hole'!H98,"&lt;"&amp;$H$3-1.9))+(COUNTIF('Round 3 - Hole by Hole'!I98,"&lt;"&amp;$I$3-1.9))+(COUNTIF('Round 3 - Hole by Hole'!J98,"&lt;"&amp;$J$3-1.9))+(COUNTIF('Round 3 - Hole by Hole'!L98,"&lt;"&amp;$L$3-1.9))+(COUNTIF('Round 3 - Hole by Hole'!M98,"&lt;"&amp;$M$3-1.9))+(COUNTIF('Round 3 - Hole by Hole'!N98,"&lt;"&amp;$N$3-1.9))+(COUNTIF('Round 3 - Hole by Hole'!O98,"&lt;"&amp;$O$3-1.9))+(COUNTIF('Round 3 - Hole by Hole'!P98,"&lt;"&amp;$P$3-1.9))+(COUNTIF('Round 3 - Hole by Hole'!Q98,"&lt;"&amp;$Q$3-1.9))+(COUNTIF('Round 3 - Hole by Hole'!R98,"&lt;"&amp;$R$3-1.9))+(COUNTIF('Round 3 - Hole by Hole'!S98,"&lt;"&amp;$S$3-1.9))+(COUNTIF('Round 3 - Hole by Hole'!T98,"&lt;"&amp;$T$3-1.9))</f>
        <v>0</v>
      </c>
      <c r="R101" s="87">
        <f>SUM(COUNTIF('Round 3 - Hole by Hole'!B98,"="&amp;$B$3-1))+(COUNTIF('Round 3 - Hole by Hole'!C98,"="&amp;$C$3-1))+(COUNTIF('Round 3 - Hole by Hole'!D98,"="&amp;$D$3-1))+(COUNTIF('Round 3 - Hole by Hole'!E98,"="&amp;$E$3-1))+(COUNTIF('Round 3 - Hole by Hole'!F98,"="&amp;$F$3-1))+(COUNTIF('Round 3 - Hole by Hole'!G98,"="&amp;$G$3-1))+(COUNTIF('Round 3 - Hole by Hole'!H98,"="&amp;$H$3-1))+(COUNTIF('Round 3 - Hole by Hole'!I98,"="&amp;$I$3-1))+(COUNTIF('Round 3 - Hole by Hole'!J98,"="&amp;$J$3-1))+(COUNTIF('Round 3 - Hole by Hole'!L98,"="&amp;$L$3-1))+(COUNTIF('Round 3 - Hole by Hole'!M98,"="&amp;$M$3-1))+(COUNTIF('Round 3 - Hole by Hole'!N98,"="&amp;$N$3-1))+(COUNTIF('Round 3 - Hole by Hole'!O98,"="&amp;$O$3-1))+(COUNTIF('Round 3 - Hole by Hole'!P98,"="&amp;$P$3-1))+(COUNTIF('Round 3 - Hole by Hole'!Q98,"="&amp;$Q$3-1))+(COUNTIF('Round 3 - Hole by Hole'!R98,"="&amp;$R$3-1))+(COUNTIF('Round 3 - Hole by Hole'!S98,"="&amp;$S$3-1))+(COUNTIF('Round 3 - Hole by Hole'!T98,"="&amp;$T$3-1))</f>
        <v>0</v>
      </c>
      <c r="S101" s="87">
        <f>SUM(COUNTIF('Round 3 - Hole by Hole'!B98,"="&amp;$B$3))+(COUNTIF('Round 3 - Hole by Hole'!C98,"="&amp;$C$3))+(COUNTIF('Round 3 - Hole by Hole'!D98,"="&amp;$D$3))+(COUNTIF('Round 3 - Hole by Hole'!E98,"="&amp;$E$3))+(COUNTIF('Round 3 - Hole by Hole'!F98,"="&amp;$F$3))+(COUNTIF('Round 3 - Hole by Hole'!G98,"="&amp;$G$3))+(COUNTIF('Round 3 - Hole by Hole'!H98,"="&amp;$H$3))+(COUNTIF('Round 3 - Hole by Hole'!I98,"="&amp;$I$3))+(COUNTIF('Round 3 - Hole by Hole'!J98,"="&amp;$J$3))+(COUNTIF('Round 3 - Hole by Hole'!L98,"="&amp;$L$3))+(COUNTIF('Round 3 - Hole by Hole'!M98,"="&amp;$M$3))+(COUNTIF('Round 3 - Hole by Hole'!N98,"="&amp;$N$3))+(COUNTIF('Round 3 - Hole by Hole'!O98,"="&amp;$O$3))+(COUNTIF('Round 3 - Hole by Hole'!P98,"="&amp;$P$3))+(COUNTIF('Round 3 - Hole by Hole'!Q98,"="&amp;$Q$3))+(COUNTIF('Round 3 - Hole by Hole'!R98,"="&amp;$R$3))+(COUNTIF('Round 3 - Hole by Hole'!S98,"="&amp;$S$3))+(COUNTIF('Round 3 - Hole by Hole'!T98,"="&amp;$T$3))</f>
        <v>4</v>
      </c>
      <c r="T101" s="87">
        <f>SUM(COUNTIF('Round 3 - Hole by Hole'!B98,"="&amp;$B$3+1))+(COUNTIF('Round 3 - Hole by Hole'!C98,"="&amp;$C$3+1))+(COUNTIF('Round 3 - Hole by Hole'!D98,"="&amp;$D$3+1))+(COUNTIF('Round 3 - Hole by Hole'!E98,"="&amp;$E$3+1))+(COUNTIF('Round 3 - Hole by Hole'!F98,"="&amp;$F$3+1))+(COUNTIF('Round 3 - Hole by Hole'!G98,"="&amp;$G$3+1))+(COUNTIF('Round 3 - Hole by Hole'!H98,"="&amp;$H$3+1))+(COUNTIF('Round 3 - Hole by Hole'!I98,"="&amp;$I$3+1))+(COUNTIF('Round 3 - Hole by Hole'!J98,"="&amp;$J$3+1))+(COUNTIF('Round 3 - Hole by Hole'!L98,"="&amp;$L$3+1))+(COUNTIF('Round 3 - Hole by Hole'!M98,"="&amp;$M$3+1))+(COUNTIF('Round 3 - Hole by Hole'!N98,"="&amp;$N$3+1))+(COUNTIF('Round 3 - Hole by Hole'!O98,"="&amp;$O$3+1))+(COUNTIF('Round 3 - Hole by Hole'!P98,"="&amp;$P$3+1))+(COUNTIF('Round 3 - Hole by Hole'!Q98,"="&amp;$Q$3+1))+(COUNTIF('Round 3 - Hole by Hole'!R98,"="&amp;$R$3+1))+(COUNTIF('Round 3 - Hole by Hole'!S98,"="&amp;$S$3+1))+(COUNTIF('Round 3 - Hole by Hole'!T98,"="&amp;$T$3+1))</f>
        <v>7</v>
      </c>
      <c r="U101" s="87">
        <f>SUM(COUNTIF('Round 3 - Hole by Hole'!B98,"="&amp;$B$3+2))+(COUNTIF('Round 3 - Hole by Hole'!C98,"="&amp;$C$3+2))+(COUNTIF('Round 3 - Hole by Hole'!D98,"="&amp;$D$3+2))+(COUNTIF('Round 3 - Hole by Hole'!E98,"="&amp;$E$3+2))+(COUNTIF('Round 3 - Hole by Hole'!F98,"="&amp;$F$3+2))+(COUNTIF('Round 3 - Hole by Hole'!G98,"="&amp;$G$3+2))+(COUNTIF('Round 3 - Hole by Hole'!H98,"="&amp;$H$3+2))+(COUNTIF('Round 3 - Hole by Hole'!I98,"="&amp;$I$3+2))+(COUNTIF('Round 3 - Hole by Hole'!J98,"="&amp;$J$3+2))+(COUNTIF('Round 3 - Hole by Hole'!L98,"="&amp;$L$3+2))+(COUNTIF('Round 3 - Hole by Hole'!M98,"="&amp;$M$3+2))+(COUNTIF('Round 3 - Hole by Hole'!N98,"="&amp;$N$3+2))+(COUNTIF('Round 3 - Hole by Hole'!O98,"="&amp;$O$3+2))+(COUNTIF('Round 3 - Hole by Hole'!P98,"="&amp;$P$3+2))+(COUNTIF('Round 3 - Hole by Hole'!Q98,"="&amp;$Q$3+2))+(COUNTIF('Round 3 - Hole by Hole'!R98,"="&amp;$R$3+2))+(COUNTIF('Round 3 - Hole by Hole'!S98,"="&amp;$S$3+2))+(COUNTIF('Round 3 - Hole by Hole'!T98,"="&amp;$T$3+2))</f>
        <v>3</v>
      </c>
      <c r="V101" s="87">
        <f>SUM(COUNTIF('Round 3 - Hole by Hole'!B98,"&gt;"&amp;$B$3+2.1))+(COUNTIF('Round 3 - Hole by Hole'!C98,"&gt;"&amp;$C$3+2.1))+(COUNTIF('Round 3 - Hole by Hole'!D98,"&gt;"&amp;$D$3+2.1))+(COUNTIF('Round 3 - Hole by Hole'!E98,"&gt;"&amp;$E$3+2.1))+(COUNTIF('Round 3 - Hole by Hole'!F98,"&gt;"&amp;$F$3+2.1))+(COUNTIF('Round 3 - Hole by Hole'!G98,"&gt;"&amp;$G$3+2.1))+(COUNTIF('Round 3 - Hole by Hole'!H98,"&gt;"&amp;$H$3+2.1))+(COUNTIF('Round 3 - Hole by Hole'!I98,"&gt;"&amp;$I$3+2.1))+(COUNTIF('Round 3 - Hole by Hole'!J98,"&gt;"&amp;$J$3+2.1))+(COUNTIF('Round 3 - Hole by Hole'!L98,"&gt;"&amp;$L$3+2.1))+(COUNTIF('Round 3 - Hole by Hole'!M98,"&gt;"&amp;$M$3+2.1))+(COUNTIF('Round 3 - Hole by Hole'!N98,"&gt;"&amp;$N$3+2.1))+(COUNTIF('Round 3 - Hole by Hole'!O98,"&gt;"&amp;$O$3+2.1))+(COUNTIF('Round 3 - Hole by Hole'!P98,"&gt;"&amp;$P$3+2.1))+(COUNTIF('Round 3 - Hole by Hole'!Q98,"&gt;"&amp;$Q$3+2.1))+(COUNTIF('Round 3 - Hole by Hole'!R98,"&gt;"&amp;$R$3+2.1))+(COUNTIF('Round 3 - Hole by Hole'!S98,"&gt;"&amp;$S$3+2.1))+(COUNTIF('Round 3 - Hole by Hole'!T98,"&gt;"&amp;$T$3+2.1))</f>
        <v>4</v>
      </c>
      <c r="X101" s="86">
        <f t="shared" si="143"/>
        <v>0</v>
      </c>
      <c r="Y101" s="86">
        <f t="shared" si="139"/>
        <v>0</v>
      </c>
      <c r="Z101" s="86">
        <f t="shared" si="140"/>
        <v>10</v>
      </c>
      <c r="AA101" s="86">
        <f t="shared" si="141"/>
        <v>20</v>
      </c>
      <c r="AB101" s="86">
        <f t="shared" si="142"/>
        <v>16</v>
      </c>
      <c r="AC101" s="86">
        <f t="shared" si="144"/>
        <v>8</v>
      </c>
    </row>
    <row r="102" spans="1:29">
      <c r="A102" s="60" t="str">
        <f>'Players by Team'!G37</f>
        <v>KODI NOLEN</v>
      </c>
      <c r="B102" s="90"/>
      <c r="C102" s="110">
        <f>SUM(COUNTIF('Round 1 - Hole by Hole'!B99,"&lt;"&amp;$B$2-1.9))+(COUNTIF('Round 1 - Hole by Hole'!C99,"&lt;"&amp;$C$2-1.9))+(COUNTIF('Round 1 - Hole by Hole'!D99,"&lt;"&amp;$D$2-1.9))+(COUNTIF('Round 1 - Hole by Hole'!E99,"&lt;"&amp;$E$2-1.9))+(COUNTIF('Round 1 - Hole by Hole'!F99,"&lt;"&amp;$F$2-1.9))+(COUNTIF('Round 1 - Hole by Hole'!G99,"&lt;"&amp;$G$2-1.9))+(COUNTIF('Round 1 - Hole by Hole'!H99,"&lt;"&amp;$H$2-1.9))+(COUNTIF('Round 1 - Hole by Hole'!I99,"&lt;"&amp;$I$2-1.9))+(COUNTIF('Round 1 - Hole by Hole'!J99,"&lt;"&amp;$J$2-1.9))+(COUNTIF('Round 1 - Hole by Hole'!L99,"&lt;"&amp;$L$2-1.9))+(COUNTIF('Round 1 - Hole by Hole'!M99,"&lt;"&amp;$M$2-1.9))+(COUNTIF('Round 1 - Hole by Hole'!N99,"&lt;"&amp;$N$2-1.9))+(COUNTIF('Round 1 - Hole by Hole'!O99,"&lt;"&amp;$O$2-1.9))+(COUNTIF('Round 1 - Hole by Hole'!P99,"&lt;"&amp;$P$2-1.9))+(COUNTIF('Round 1 - Hole by Hole'!Q99,"&lt;"&amp;$Q$2-1.9))+(COUNTIF('Round 1 - Hole by Hole'!R99,"&lt;"&amp;$R$2-1.9))+(COUNTIF('Round 1 - Hole by Hole'!S99,"&lt;"&amp;$S$2-1.9))+(COUNTIF('Round 1 - Hole by Hole'!T99,"&lt;"&amp;$T$2-1.9))</f>
        <v>0</v>
      </c>
      <c r="D102" s="110">
        <f>SUM(COUNTIF('Round 1 - Hole by Hole'!B99,"="&amp;$B$2-1))+(COUNTIF('Round 1 - Hole by Hole'!C99,"="&amp;$C$2-1))+(COUNTIF('Round 1 - Hole by Hole'!D99,"="&amp;$D$2-1))+(COUNTIF('Round 1 - Hole by Hole'!E99,"="&amp;$E$2-1))+(COUNTIF('Round 1 - Hole by Hole'!F99,"="&amp;$F$2-1))+(COUNTIF('Round 1 - Hole by Hole'!G99,"="&amp;$G$2-1))+(COUNTIF('Round 1 - Hole by Hole'!H99,"="&amp;$H$2-1))+(COUNTIF('Round 1 - Hole by Hole'!I99,"="&amp;$I$2-1))+(COUNTIF('Round 1 - Hole by Hole'!J99,"="&amp;$J$2-1))+(COUNTIF('Round 1 - Hole by Hole'!L99,"="&amp;$L$2-1))+(COUNTIF('Round 1 - Hole by Hole'!M99,"="&amp;$M$2-1))+(COUNTIF('Round 1 - Hole by Hole'!N99,"="&amp;$N$2-1))+(COUNTIF('Round 1 - Hole by Hole'!O99,"="&amp;$O$2-1))+(COUNTIF('Round 1 - Hole by Hole'!P99,"="&amp;$P$2-1))+(COUNTIF('Round 1 - Hole by Hole'!Q99,"="&amp;$Q$2-1))+(COUNTIF('Round 1 - Hole by Hole'!R99,"="&amp;$R$2-1))+(COUNTIF('Round 1 - Hole by Hole'!S99,"="&amp;$S$2-1))+(COUNTIF('Round 1 - Hole by Hole'!T99,"="&amp;$T$2-1))</f>
        <v>0</v>
      </c>
      <c r="E102" s="110">
        <f>SUM(COUNTIF('Round 1 - Hole by Hole'!B99,"="&amp;$B$2))+(COUNTIF('Round 1 - Hole by Hole'!C99,"="&amp;$C$2))+(COUNTIF('Round 1 - Hole by Hole'!D99,"="&amp;$D$2))+(COUNTIF('Round 1 - Hole by Hole'!E99,"="&amp;$E$2))+(COUNTIF('Round 1 - Hole by Hole'!F99,"="&amp;$F$2))+(COUNTIF('Round 1 - Hole by Hole'!G99,"="&amp;$G$2))+(COUNTIF('Round 1 - Hole by Hole'!H99,"="&amp;$H$2))+(COUNTIF('Round 1 - Hole by Hole'!I99,"="&amp;$I$2))+(COUNTIF('Round 1 - Hole by Hole'!J99,"="&amp;$J$2))+(COUNTIF('Round 1 - Hole by Hole'!L99,"="&amp;$L$2))+(COUNTIF('Round 1 - Hole by Hole'!M99,"="&amp;$M$2))+(COUNTIF('Round 1 - Hole by Hole'!N99,"="&amp;$N$2))+(COUNTIF('Round 1 - Hole by Hole'!O99,"="&amp;$O$2))+(COUNTIF('Round 1 - Hole by Hole'!P99,"="&amp;$P$2))+(COUNTIF('Round 1 - Hole by Hole'!Q99,"="&amp;$Q$2))+(COUNTIF('Round 1 - Hole by Hole'!R99,"="&amp;$R$2))+(COUNTIF('Round 1 - Hole by Hole'!S99,"="&amp;$S$2))+(COUNTIF('Round 1 - Hole by Hole'!T99,"="&amp;$T$2))</f>
        <v>5</v>
      </c>
      <c r="F102" s="110">
        <f>SUM(COUNTIF('Round 1 - Hole by Hole'!B99,"="&amp;$B$2+1))+(COUNTIF('Round 1 - Hole by Hole'!C99,"="&amp;$C$2+1))+(COUNTIF('Round 1 - Hole by Hole'!D99,"="&amp;$D$2+1))+(COUNTIF('Round 1 - Hole by Hole'!E99,"="&amp;$E$2+1))+(COUNTIF('Round 1 - Hole by Hole'!F99,"="&amp;$F$2+1))+(COUNTIF('Round 1 - Hole by Hole'!G99,"="&amp;$G$2+1))+(COUNTIF('Round 1 - Hole by Hole'!H99,"="&amp;$H$2+1))+(COUNTIF('Round 1 - Hole by Hole'!I99,"="&amp;$I$2+1))+(COUNTIF('Round 1 - Hole by Hole'!J99,"="&amp;$J$2+1))+(COUNTIF('Round 1 - Hole by Hole'!L99,"="&amp;$L$2+1))+(COUNTIF('Round 1 - Hole by Hole'!M99,"="&amp;$M$2+1))+(COUNTIF('Round 1 - Hole by Hole'!N99,"="&amp;$N$2+1))+(COUNTIF('Round 1 - Hole by Hole'!O99,"="&amp;$O$2+1))+(COUNTIF('Round 1 - Hole by Hole'!P99,"="&amp;$P$2+1))+(COUNTIF('Round 1 - Hole by Hole'!Q99,"="&amp;$Q$2+1))+(COUNTIF('Round 1 - Hole by Hole'!R99,"="&amp;$R$2+1))+(COUNTIF('Round 1 - Hole by Hole'!S99,"="&amp;$S$2+1))+(COUNTIF('Round 1 - Hole by Hole'!T99,"="&amp;$T$2+1))</f>
        <v>6</v>
      </c>
      <c r="G102" s="110">
        <f>SUM(COUNTIF('Round 1 - Hole by Hole'!B99,"="&amp;$B$2+2))+(COUNTIF('Round 1 - Hole by Hole'!C99,"="&amp;$C$2+2))+(COUNTIF('Round 1 - Hole by Hole'!D99,"="&amp;$D$2+2))+(COUNTIF('Round 1 - Hole by Hole'!E99,"="&amp;$E$2+2))+(COUNTIF('Round 1 - Hole by Hole'!F99,"="&amp;$F$2+2))+(COUNTIF('Round 1 - Hole by Hole'!G99,"="&amp;$G$2+2))+(COUNTIF('Round 1 - Hole by Hole'!H99,"="&amp;$H$2+2))+(COUNTIF('Round 1 - Hole by Hole'!I99,"="&amp;$I$2+2))+(COUNTIF('Round 1 - Hole by Hole'!J99,"="&amp;$J$2+2))+(COUNTIF('Round 1 - Hole by Hole'!L99,"="&amp;$L$2+2))+(COUNTIF('Round 1 - Hole by Hole'!M99,"="&amp;$M$2+2))+(COUNTIF('Round 1 - Hole by Hole'!N99,"="&amp;$N$2+2))+(COUNTIF('Round 1 - Hole by Hole'!O99,"="&amp;$O$2+2))+(COUNTIF('Round 1 - Hole by Hole'!P99,"="&amp;$P$2+2))+(COUNTIF('Round 1 - Hole by Hole'!Q99,"="&amp;$Q$2+2))+(COUNTIF('Round 1 - Hole by Hole'!R99,"="&amp;$R$2+2))+(COUNTIF('Round 1 - Hole by Hole'!S99,"="&amp;$S$2+2))+(COUNTIF('Round 1 - Hole by Hole'!T99,"="&amp;$T$2+2))</f>
        <v>6</v>
      </c>
      <c r="H102" s="110">
        <f>SUM(COUNTIF('Round 1 - Hole by Hole'!B99,"&gt;"&amp;$B$2+2.1))+(COUNTIF('Round 1 - Hole by Hole'!C99,"&gt;"&amp;$C$2+2.1))+(COUNTIF('Round 1 - Hole by Hole'!D99,"&gt;"&amp;$D$2+2.1))+(COUNTIF('Round 1 - Hole by Hole'!E99,"&gt;"&amp;$E$2+2.1))+(COUNTIF('Round 1 - Hole by Hole'!F99,"&gt;"&amp;$F$2+2.1))+(COUNTIF('Round 1 - Hole by Hole'!G99,"&gt;"&amp;$G$2+2.1))+(COUNTIF('Round 1 - Hole by Hole'!H99,"&gt;"&amp;$H$2+2.1))+(COUNTIF('Round 1 - Hole by Hole'!I99,"&gt;"&amp;$I$2+2.1))+(COUNTIF('Round 1 - Hole by Hole'!J99,"&gt;"&amp;$J$2+2.1))+(COUNTIF('Round 1 - Hole by Hole'!L99,"&gt;"&amp;$L$2+2.1))+(COUNTIF('Round 1 - Hole by Hole'!M99,"&gt;"&amp;$M$2+2.1))+(COUNTIF('Round 1 - Hole by Hole'!N99,"&gt;"&amp;$N$2+2.1))+(COUNTIF('Round 1 - Hole by Hole'!O99,"&gt;"&amp;$O$2+2.1))+(COUNTIF('Round 1 - Hole by Hole'!P99,"&gt;"&amp;$P$2+2.1))+(COUNTIF('Round 1 - Hole by Hole'!Q99,"&gt;"&amp;$Q$2+2.1))+(COUNTIF('Round 1 - Hole by Hole'!R99,"&gt;"&amp;$R$2+2.1))+(COUNTIF('Round 1 - Hole by Hole'!S99,"&gt;"&amp;$S$2+2.1))+(COUNTIF('Round 1 - Hole by Hole'!T99,"&gt;"&amp;$T$2+2.1))</f>
        <v>1</v>
      </c>
      <c r="J102" s="110">
        <f>SUM(COUNTIF('Round 2 - Hole by Hole'!B99,"&lt;"&amp;$B$2-1.9))+(COUNTIF('Round 2 - Hole by Hole'!C99,"&lt;"&amp;$C$2-1.9))+(COUNTIF('Round 2 - Hole by Hole'!D99,"&lt;"&amp;$D$2-1.9))+(COUNTIF('Round 2 - Hole by Hole'!E99,"&lt;"&amp;$E$2-1.9))+(COUNTIF('Round 2 - Hole by Hole'!F99,"&lt;"&amp;$F$2-1.9))+(COUNTIF('Round 2 - Hole by Hole'!G99,"&lt;"&amp;$G$2-1.9))+(COUNTIF('Round 2 - Hole by Hole'!H99,"&lt;"&amp;$H$2-1.9))+(COUNTIF('Round 2 - Hole by Hole'!I99,"&lt;"&amp;$I$2-1.9))+(COUNTIF('Round 2 - Hole by Hole'!J99,"&lt;"&amp;$J$2-1.9))+(COUNTIF('Round 2 - Hole by Hole'!L99,"&lt;"&amp;$L$2-1.9))+(COUNTIF('Round 2 - Hole by Hole'!M99,"&lt;"&amp;$M$2-1.9))+(COUNTIF('Round 2 - Hole by Hole'!N99,"&lt;"&amp;$N$2-1.9))+(COUNTIF('Round 2 - Hole by Hole'!O99,"&lt;"&amp;$O$2-1.9))+(COUNTIF('Round 2 - Hole by Hole'!P99,"&lt;"&amp;$P$2-1.9))+(COUNTIF('Round 2 - Hole by Hole'!Q99,"&lt;"&amp;$Q$2-1.9))+(COUNTIF('Round 2 - Hole by Hole'!R99,"&lt;"&amp;$R$2-1.9))+(COUNTIF('Round 2 - Hole by Hole'!S99,"&lt;"&amp;$S$2-1.9))+(COUNTIF('Round 2 - Hole by Hole'!T99,"&lt;"&amp;$T$2-1.9))</f>
        <v>0</v>
      </c>
      <c r="K102" s="110">
        <f>SUM(COUNTIF('Round 2 - Hole by Hole'!B99,"="&amp;$B$2-1))+(COUNTIF('Round 2 - Hole by Hole'!C99,"="&amp;$C$2-1))+(COUNTIF('Round 2 - Hole by Hole'!D99,"="&amp;$D$2-1))+(COUNTIF('Round 2 - Hole by Hole'!E99,"="&amp;$E$2-1))+(COUNTIF('Round 2 - Hole by Hole'!F99,"="&amp;$F$2-1))+(COUNTIF('Round 2 - Hole by Hole'!G99,"="&amp;$G$2-1))+(COUNTIF('Round 2 - Hole by Hole'!H99,"="&amp;$H$2-1))+(COUNTIF('Round 2 - Hole by Hole'!I99,"="&amp;$I$2-1))+(COUNTIF('Round 2 - Hole by Hole'!J99,"="&amp;$J$2-1))+(COUNTIF('Round 2 - Hole by Hole'!L99,"="&amp;$L$2-1))+(COUNTIF('Round 2 - Hole by Hole'!M99,"="&amp;$M$2-1))+(COUNTIF('Round 2 - Hole by Hole'!N99,"="&amp;$N$2-1))+(COUNTIF('Round 2 - Hole by Hole'!O99,"="&amp;$O$2-1))+(COUNTIF('Round 2 - Hole by Hole'!P99,"="&amp;$P$2-1))+(COUNTIF('Round 2 - Hole by Hole'!Q99,"="&amp;$Q$2-1))+(COUNTIF('Round 2 - Hole by Hole'!R99,"="&amp;$R$2-1))+(COUNTIF('Round 2 - Hole by Hole'!S99,"="&amp;$S$2-1))+(COUNTIF('Round 2 - Hole by Hole'!T99,"="&amp;$T$2-1))</f>
        <v>0</v>
      </c>
      <c r="L102" s="110">
        <f>SUM(COUNTIF('Round 2 - Hole by Hole'!B99,"="&amp;$B$2))+(COUNTIF('Round 2 - Hole by Hole'!C99,"="&amp;$C$2))+(COUNTIF('Round 2 - Hole by Hole'!D99,"="&amp;$D$2))+(COUNTIF('Round 2 - Hole by Hole'!E99,"="&amp;$E$2))+(COUNTIF('Round 2 - Hole by Hole'!F99,"="&amp;$F$2))+(COUNTIF('Round 2 - Hole by Hole'!G99,"="&amp;$G$2))+(COUNTIF('Round 2 - Hole by Hole'!H99,"="&amp;$H$2))+(COUNTIF('Round 2 - Hole by Hole'!I99,"="&amp;$I$2))+(COUNTIF('Round 2 - Hole by Hole'!J99,"="&amp;$J$2))+(COUNTIF('Round 2 - Hole by Hole'!L99,"="&amp;$L$2))+(COUNTIF('Round 2 - Hole by Hole'!M99,"="&amp;$M$2))+(COUNTIF('Round 2 - Hole by Hole'!N99,"="&amp;$N$2))+(COUNTIF('Round 2 - Hole by Hole'!O99,"="&amp;$O$2))+(COUNTIF('Round 2 - Hole by Hole'!P99,"="&amp;$P$2))+(COUNTIF('Round 2 - Hole by Hole'!Q99,"="&amp;$Q$2))+(COUNTIF('Round 2 - Hole by Hole'!R99,"="&amp;$R$2))+(COUNTIF('Round 2 - Hole by Hole'!S99,"="&amp;$S$2))+(COUNTIF('Round 2 - Hole by Hole'!T99,"="&amp;$T$2))</f>
        <v>4</v>
      </c>
      <c r="M102" s="110">
        <f>SUM(COUNTIF('Round 2 - Hole by Hole'!B99,"="&amp;$B$2+1))+(COUNTIF('Round 2 - Hole by Hole'!C99,"="&amp;$C$2+1))+(COUNTIF('Round 2 - Hole by Hole'!D99,"="&amp;$D$2+1))+(COUNTIF('Round 2 - Hole by Hole'!E99,"="&amp;$E$2+1))+(COUNTIF('Round 2 - Hole by Hole'!F99,"="&amp;$F$2+1))+(COUNTIF('Round 2 - Hole by Hole'!G99,"="&amp;$G$2+1))+(COUNTIF('Round 2 - Hole by Hole'!H99,"="&amp;$H$2+1))+(COUNTIF('Round 2 - Hole by Hole'!I99,"="&amp;$I$2+1))+(COUNTIF('Round 2 - Hole by Hole'!J99,"="&amp;$J$2+1))+(COUNTIF('Round 2 - Hole by Hole'!L99,"="&amp;$L$2+1))+(COUNTIF('Round 2 - Hole by Hole'!M99,"="&amp;$M$2+1))+(COUNTIF('Round 2 - Hole by Hole'!N99,"="&amp;$N$2+1))+(COUNTIF('Round 2 - Hole by Hole'!O99,"="&amp;$O$2+1))+(COUNTIF('Round 2 - Hole by Hole'!P99,"="&amp;$P$2+1))+(COUNTIF('Round 2 - Hole by Hole'!Q99,"="&amp;$Q$2+1))+(COUNTIF('Round 2 - Hole by Hole'!R99,"="&amp;$R$2+1))+(COUNTIF('Round 2 - Hole by Hole'!S99,"="&amp;$S$2+1))+(COUNTIF('Round 2 - Hole by Hole'!T99,"="&amp;$T$2+1))</f>
        <v>6</v>
      </c>
      <c r="N102" s="110">
        <f>SUM(COUNTIF('Round 2 - Hole by Hole'!B99,"="&amp;$B$2+2))+(COUNTIF('Round 2 - Hole by Hole'!C99,"="&amp;$C$2+2))+(COUNTIF('Round 2 - Hole by Hole'!D99,"="&amp;$D$2+2))+(COUNTIF('Round 2 - Hole by Hole'!E99,"="&amp;$E$2+2))+(COUNTIF('Round 2 - Hole by Hole'!F99,"="&amp;$F$2+2))+(COUNTIF('Round 2 - Hole by Hole'!G99,"="&amp;$G$2+2))+(COUNTIF('Round 2 - Hole by Hole'!H99,"="&amp;$H$2+2))+(COUNTIF('Round 2 - Hole by Hole'!I99,"="&amp;$I$2+2))+(COUNTIF('Round 2 - Hole by Hole'!J99,"="&amp;$J$2+2))+(COUNTIF('Round 2 - Hole by Hole'!L99,"="&amp;$L$2+2))+(COUNTIF('Round 2 - Hole by Hole'!M99,"="&amp;$M$2+2))+(COUNTIF('Round 2 - Hole by Hole'!N99,"="&amp;$N$2+2))+(COUNTIF('Round 2 - Hole by Hole'!O99,"="&amp;$O$2+2))+(COUNTIF('Round 2 - Hole by Hole'!P99,"="&amp;$P$2+2))+(COUNTIF('Round 2 - Hole by Hole'!Q99,"="&amp;$Q$2+2))+(COUNTIF('Round 2 - Hole by Hole'!R99,"="&amp;$R$2+2))+(COUNTIF('Round 2 - Hole by Hole'!S99,"="&amp;$S$2+2))+(COUNTIF('Round 2 - Hole by Hole'!T99,"="&amp;$T$2+2))</f>
        <v>3</v>
      </c>
      <c r="O102" s="110">
        <f>SUM(COUNTIF('Round 2 - Hole by Hole'!B99,"&gt;"&amp;$B$2+2.1))+(COUNTIF('Round 2 - Hole by Hole'!C99,"&gt;"&amp;$C$2+2.1))+(COUNTIF('Round 2 - Hole by Hole'!D99,"&gt;"&amp;$D$2+2.1))+(COUNTIF('Round 2 - Hole by Hole'!E99,"&gt;"&amp;$E$2+2.1))+(COUNTIF('Round 2 - Hole by Hole'!F99,"&gt;"&amp;$F$2+2.1))+(COUNTIF('Round 2 - Hole by Hole'!G99,"&gt;"&amp;$G$2+2.1))+(COUNTIF('Round 2 - Hole by Hole'!H99,"&gt;"&amp;$H$2+2.1))+(COUNTIF('Round 2 - Hole by Hole'!I99,"&gt;"&amp;$I$2+2.1))+(COUNTIF('Round 2 - Hole by Hole'!J99,"&gt;"&amp;$J$2+2.1))+(COUNTIF('Round 2 - Hole by Hole'!L99,"&gt;"&amp;$L$2+2.1))+(COUNTIF('Round 2 - Hole by Hole'!M99,"&gt;"&amp;$M$2+2.1))+(COUNTIF('Round 2 - Hole by Hole'!N99,"&gt;"&amp;$N$2+2.1))+(COUNTIF('Round 2 - Hole by Hole'!O99,"&gt;"&amp;$O$2+2.1))+(COUNTIF('Round 2 - Hole by Hole'!P99,"&gt;"&amp;$P$2+2.1))+(COUNTIF('Round 2 - Hole by Hole'!Q99,"&gt;"&amp;$Q$2+2.1))+(COUNTIF('Round 2 - Hole by Hole'!R99,"&gt;"&amp;$R$2+2.1))+(COUNTIF('Round 2 - Hole by Hole'!S99,"&gt;"&amp;$S$2+2.1))+(COUNTIF('Round 2 - Hole by Hole'!T99,"&gt;"&amp;$T$2+2.1))</f>
        <v>5</v>
      </c>
      <c r="Q102" s="110">
        <f>SUM(COUNTIF('Round 3 - Hole by Hole'!B99,"&lt;"&amp;$B$3-1.9))+(COUNTIF('Round 3 - Hole by Hole'!C99,"&lt;"&amp;$C$3-1.9))+(COUNTIF('Round 3 - Hole by Hole'!D99,"&lt;"&amp;$D$3-1.9))+(COUNTIF('Round 3 - Hole by Hole'!E99,"&lt;"&amp;$E$3-1.9))+(COUNTIF('Round 3 - Hole by Hole'!F99,"&lt;"&amp;$F$3-1.9))+(COUNTIF('Round 3 - Hole by Hole'!G99,"&lt;"&amp;$G$3-1.9))+(COUNTIF('Round 3 - Hole by Hole'!H99,"&lt;"&amp;$H$3-1.9))+(COUNTIF('Round 3 - Hole by Hole'!I99,"&lt;"&amp;$I$3-1.9))+(COUNTIF('Round 3 - Hole by Hole'!J99,"&lt;"&amp;$J$3-1.9))+(COUNTIF('Round 3 - Hole by Hole'!L99,"&lt;"&amp;$L$3-1.9))+(COUNTIF('Round 3 - Hole by Hole'!M99,"&lt;"&amp;$M$3-1.9))+(COUNTIF('Round 3 - Hole by Hole'!N99,"&lt;"&amp;$N$3-1.9))+(COUNTIF('Round 3 - Hole by Hole'!O99,"&lt;"&amp;$O$3-1.9))+(COUNTIF('Round 3 - Hole by Hole'!P99,"&lt;"&amp;$P$3-1.9))+(COUNTIF('Round 3 - Hole by Hole'!Q99,"&lt;"&amp;$Q$3-1.9))+(COUNTIF('Round 3 - Hole by Hole'!R99,"&lt;"&amp;$R$3-1.9))+(COUNTIF('Round 3 - Hole by Hole'!S99,"&lt;"&amp;$S$3-1.9))+(COUNTIF('Round 3 - Hole by Hole'!T99,"&lt;"&amp;$T$3-1.9))</f>
        <v>0</v>
      </c>
      <c r="R102" s="110">
        <f>SUM(COUNTIF('Round 3 - Hole by Hole'!B99,"="&amp;$B$3-1))+(COUNTIF('Round 3 - Hole by Hole'!C99,"="&amp;$C$3-1))+(COUNTIF('Round 3 - Hole by Hole'!D99,"="&amp;$D$3-1))+(COUNTIF('Round 3 - Hole by Hole'!E99,"="&amp;$E$3-1))+(COUNTIF('Round 3 - Hole by Hole'!F99,"="&amp;$F$3-1))+(COUNTIF('Round 3 - Hole by Hole'!G99,"="&amp;$G$3-1))+(COUNTIF('Round 3 - Hole by Hole'!H99,"="&amp;$H$3-1))+(COUNTIF('Round 3 - Hole by Hole'!I99,"="&amp;$I$3-1))+(COUNTIF('Round 3 - Hole by Hole'!J99,"="&amp;$J$3-1))+(COUNTIF('Round 3 - Hole by Hole'!L99,"="&amp;$L$3-1))+(COUNTIF('Round 3 - Hole by Hole'!M99,"="&amp;$M$3-1))+(COUNTIF('Round 3 - Hole by Hole'!N99,"="&amp;$N$3-1))+(COUNTIF('Round 3 - Hole by Hole'!O99,"="&amp;$O$3-1))+(COUNTIF('Round 3 - Hole by Hole'!P99,"="&amp;$P$3-1))+(COUNTIF('Round 3 - Hole by Hole'!Q99,"="&amp;$Q$3-1))+(COUNTIF('Round 3 - Hole by Hole'!R99,"="&amp;$R$3-1))+(COUNTIF('Round 3 - Hole by Hole'!S99,"="&amp;$S$3-1))+(COUNTIF('Round 3 - Hole by Hole'!T99,"="&amp;$T$3-1))</f>
        <v>0</v>
      </c>
      <c r="S102" s="110">
        <f>SUM(COUNTIF('Round 3 - Hole by Hole'!B99,"="&amp;$B$3))+(COUNTIF('Round 3 - Hole by Hole'!C99,"="&amp;$C$3))+(COUNTIF('Round 3 - Hole by Hole'!D99,"="&amp;$D$3))+(COUNTIF('Round 3 - Hole by Hole'!E99,"="&amp;$E$3))+(COUNTIF('Round 3 - Hole by Hole'!F99,"="&amp;$F$3))+(COUNTIF('Round 3 - Hole by Hole'!G99,"="&amp;$G$3))+(COUNTIF('Round 3 - Hole by Hole'!H99,"="&amp;$H$3))+(COUNTIF('Round 3 - Hole by Hole'!I99,"="&amp;$I$3))+(COUNTIF('Round 3 - Hole by Hole'!J99,"="&amp;$J$3))+(COUNTIF('Round 3 - Hole by Hole'!L99,"="&amp;$L$3))+(COUNTIF('Round 3 - Hole by Hole'!M99,"="&amp;$M$3))+(COUNTIF('Round 3 - Hole by Hole'!N99,"="&amp;$N$3))+(COUNTIF('Round 3 - Hole by Hole'!O99,"="&amp;$O$3))+(COUNTIF('Round 3 - Hole by Hole'!P99,"="&amp;$P$3))+(COUNTIF('Round 3 - Hole by Hole'!Q99,"="&amp;$Q$3))+(COUNTIF('Round 3 - Hole by Hole'!R99,"="&amp;$R$3))+(COUNTIF('Round 3 - Hole by Hole'!S99,"="&amp;$S$3))+(COUNTIF('Round 3 - Hole by Hole'!T99,"="&amp;$T$3))</f>
        <v>3</v>
      </c>
      <c r="T102" s="110">
        <f>SUM(COUNTIF('Round 3 - Hole by Hole'!B99,"="&amp;$B$3+1))+(COUNTIF('Round 3 - Hole by Hole'!C99,"="&amp;$C$3+1))+(COUNTIF('Round 3 - Hole by Hole'!D99,"="&amp;$D$3+1))+(COUNTIF('Round 3 - Hole by Hole'!E99,"="&amp;$E$3+1))+(COUNTIF('Round 3 - Hole by Hole'!F99,"="&amp;$F$3+1))+(COUNTIF('Round 3 - Hole by Hole'!G99,"="&amp;$G$3+1))+(COUNTIF('Round 3 - Hole by Hole'!H99,"="&amp;$H$3+1))+(COUNTIF('Round 3 - Hole by Hole'!I99,"="&amp;$I$3+1))+(COUNTIF('Round 3 - Hole by Hole'!J99,"="&amp;$J$3+1))+(COUNTIF('Round 3 - Hole by Hole'!L99,"="&amp;$L$3+1))+(COUNTIF('Round 3 - Hole by Hole'!M99,"="&amp;$M$3+1))+(COUNTIF('Round 3 - Hole by Hole'!N99,"="&amp;$N$3+1))+(COUNTIF('Round 3 - Hole by Hole'!O99,"="&amp;$O$3+1))+(COUNTIF('Round 3 - Hole by Hole'!P99,"="&amp;$P$3+1))+(COUNTIF('Round 3 - Hole by Hole'!Q99,"="&amp;$Q$3+1))+(COUNTIF('Round 3 - Hole by Hole'!R99,"="&amp;$R$3+1))+(COUNTIF('Round 3 - Hole by Hole'!S99,"="&amp;$S$3+1))+(COUNTIF('Round 3 - Hole by Hole'!T99,"="&amp;$T$3+1))</f>
        <v>7</v>
      </c>
      <c r="U102" s="110">
        <f>SUM(COUNTIF('Round 3 - Hole by Hole'!B99,"="&amp;$B$3+2))+(COUNTIF('Round 3 - Hole by Hole'!C99,"="&amp;$C$3+2))+(COUNTIF('Round 3 - Hole by Hole'!D99,"="&amp;$D$3+2))+(COUNTIF('Round 3 - Hole by Hole'!E99,"="&amp;$E$3+2))+(COUNTIF('Round 3 - Hole by Hole'!F99,"="&amp;$F$3+2))+(COUNTIF('Round 3 - Hole by Hole'!G99,"="&amp;$G$3+2))+(COUNTIF('Round 3 - Hole by Hole'!H99,"="&amp;$H$3+2))+(COUNTIF('Round 3 - Hole by Hole'!I99,"="&amp;$I$3+2))+(COUNTIF('Round 3 - Hole by Hole'!J99,"="&amp;$J$3+2))+(COUNTIF('Round 3 - Hole by Hole'!L99,"="&amp;$L$3+2))+(COUNTIF('Round 3 - Hole by Hole'!M99,"="&amp;$M$3+2))+(COUNTIF('Round 3 - Hole by Hole'!N99,"="&amp;$N$3+2))+(COUNTIF('Round 3 - Hole by Hole'!O99,"="&amp;$O$3+2))+(COUNTIF('Round 3 - Hole by Hole'!P99,"="&amp;$P$3+2))+(COUNTIF('Round 3 - Hole by Hole'!Q99,"="&amp;$Q$3+2))+(COUNTIF('Round 3 - Hole by Hole'!R99,"="&amp;$R$3+2))+(COUNTIF('Round 3 - Hole by Hole'!S99,"="&amp;$S$3+2))+(COUNTIF('Round 3 - Hole by Hole'!T99,"="&amp;$T$3+2))</f>
        <v>6</v>
      </c>
      <c r="V102" s="110">
        <f>SUM(COUNTIF('Round 3 - Hole by Hole'!B99,"&gt;"&amp;$B$3+2.1))+(COUNTIF('Round 3 - Hole by Hole'!C99,"&gt;"&amp;$C$3+2.1))+(COUNTIF('Round 3 - Hole by Hole'!D99,"&gt;"&amp;$D$3+2.1))+(COUNTIF('Round 3 - Hole by Hole'!E99,"&gt;"&amp;$E$3+2.1))+(COUNTIF('Round 3 - Hole by Hole'!F99,"&gt;"&amp;$F$3+2.1))+(COUNTIF('Round 3 - Hole by Hole'!G99,"&gt;"&amp;$G$3+2.1))+(COUNTIF('Round 3 - Hole by Hole'!H99,"&gt;"&amp;$H$3+2.1))+(COUNTIF('Round 3 - Hole by Hole'!I99,"&gt;"&amp;$I$3+2.1))+(COUNTIF('Round 3 - Hole by Hole'!J99,"&gt;"&amp;$J$3+2.1))+(COUNTIF('Round 3 - Hole by Hole'!L99,"&gt;"&amp;$L$3+2.1))+(COUNTIF('Round 3 - Hole by Hole'!M99,"&gt;"&amp;$M$3+2.1))+(COUNTIF('Round 3 - Hole by Hole'!N99,"&gt;"&amp;$N$3+2.1))+(COUNTIF('Round 3 - Hole by Hole'!O99,"&gt;"&amp;$O$3+2.1))+(COUNTIF('Round 3 - Hole by Hole'!P99,"&gt;"&amp;$P$3+2.1))+(COUNTIF('Round 3 - Hole by Hole'!Q99,"&gt;"&amp;$Q$3+2.1))+(COUNTIF('Round 3 - Hole by Hole'!R99,"&gt;"&amp;$R$3+2.1))+(COUNTIF('Round 3 - Hole by Hole'!S99,"&gt;"&amp;$S$3+2.1))+(COUNTIF('Round 3 - Hole by Hole'!T99,"&gt;"&amp;$T$3+2.1))</f>
        <v>2</v>
      </c>
      <c r="X102" s="110">
        <f t="shared" si="143"/>
        <v>0</v>
      </c>
      <c r="Y102" s="110">
        <f t="shared" si="139"/>
        <v>0</v>
      </c>
      <c r="Z102" s="110">
        <f t="shared" si="140"/>
        <v>12</v>
      </c>
      <c r="AA102" s="110">
        <f t="shared" si="141"/>
        <v>19</v>
      </c>
      <c r="AB102" s="110">
        <f t="shared" si="142"/>
        <v>15</v>
      </c>
      <c r="AC102" s="110">
        <f t="shared" si="144"/>
        <v>8</v>
      </c>
    </row>
    <row r="103" spans="1:29">
      <c r="A103" s="60" t="str">
        <f>'Players by Team'!G38</f>
        <v>HANNAH BEVERS</v>
      </c>
      <c r="B103" s="90"/>
      <c r="C103" s="86">
        <f>SUM(COUNTIF('Round 1 - Hole by Hole'!B100,"&lt;"&amp;$B$2-1.9))+(COUNTIF('Round 1 - Hole by Hole'!C100,"&lt;"&amp;$C$2-1.9))+(COUNTIF('Round 1 - Hole by Hole'!D100,"&lt;"&amp;$D$2-1.9))+(COUNTIF('Round 1 - Hole by Hole'!E100,"&lt;"&amp;$E$2-1.9))+(COUNTIF('Round 1 - Hole by Hole'!F100,"&lt;"&amp;$F$2-1.9))+(COUNTIF('Round 1 - Hole by Hole'!G100,"&lt;"&amp;$G$2-1.9))+(COUNTIF('Round 1 - Hole by Hole'!H100,"&lt;"&amp;$H$2-1.9))+(COUNTIF('Round 1 - Hole by Hole'!I100,"&lt;"&amp;$I$2-1.9))+(COUNTIF('Round 1 - Hole by Hole'!J100,"&lt;"&amp;$J$2-1.9))+(COUNTIF('Round 1 - Hole by Hole'!L100,"&lt;"&amp;$L$2-1.9))+(COUNTIF('Round 1 - Hole by Hole'!M100,"&lt;"&amp;$M$2-1.9))+(COUNTIF('Round 1 - Hole by Hole'!N100,"&lt;"&amp;$N$2-1.9))+(COUNTIF('Round 1 - Hole by Hole'!O100,"&lt;"&amp;$O$2-1.9))+(COUNTIF('Round 1 - Hole by Hole'!P100,"&lt;"&amp;$P$2-1.9))+(COUNTIF('Round 1 - Hole by Hole'!Q100,"&lt;"&amp;$Q$2-1.9))+(COUNTIF('Round 1 - Hole by Hole'!R100,"&lt;"&amp;$R$2-1.9))+(COUNTIF('Round 1 - Hole by Hole'!S100,"&lt;"&amp;$S$2-1.9))+(COUNTIF('Round 1 - Hole by Hole'!T100,"&lt;"&amp;$T$2-1.9))</f>
        <v>0</v>
      </c>
      <c r="D103" s="87">
        <f>SUM(COUNTIF('Round 1 - Hole by Hole'!B100,"="&amp;$B$2-1))+(COUNTIF('Round 1 - Hole by Hole'!C100,"="&amp;$C$2-1))+(COUNTIF('Round 1 - Hole by Hole'!D100,"="&amp;$D$2-1))+(COUNTIF('Round 1 - Hole by Hole'!E100,"="&amp;$E$2-1))+(COUNTIF('Round 1 - Hole by Hole'!F100,"="&amp;$F$2-1))+(COUNTIF('Round 1 - Hole by Hole'!G100,"="&amp;$G$2-1))+(COUNTIF('Round 1 - Hole by Hole'!H100,"="&amp;$H$2-1))+(COUNTIF('Round 1 - Hole by Hole'!I100,"="&amp;$I$2-1))+(COUNTIF('Round 1 - Hole by Hole'!J100,"="&amp;$J$2-1))+(COUNTIF('Round 1 - Hole by Hole'!L100,"="&amp;$L$2-1))+(COUNTIF('Round 1 - Hole by Hole'!M100,"="&amp;$M$2-1))+(COUNTIF('Round 1 - Hole by Hole'!N100,"="&amp;$N$2-1))+(COUNTIF('Round 1 - Hole by Hole'!O100,"="&amp;$O$2-1))+(COUNTIF('Round 1 - Hole by Hole'!P100,"="&amp;$P$2-1))+(COUNTIF('Round 1 - Hole by Hole'!Q100,"="&amp;$Q$2-1))+(COUNTIF('Round 1 - Hole by Hole'!R100,"="&amp;$R$2-1))+(COUNTIF('Round 1 - Hole by Hole'!S100,"="&amp;$S$2-1))+(COUNTIF('Round 1 - Hole by Hole'!T100,"="&amp;$T$2-1))</f>
        <v>0</v>
      </c>
      <c r="E103" s="87">
        <f>SUM(COUNTIF('Round 1 - Hole by Hole'!B100,"="&amp;$B$2))+(COUNTIF('Round 1 - Hole by Hole'!C100,"="&amp;$C$2))+(COUNTIF('Round 1 - Hole by Hole'!D100,"="&amp;$D$2))+(COUNTIF('Round 1 - Hole by Hole'!E100,"="&amp;$E$2))+(COUNTIF('Round 1 - Hole by Hole'!F100,"="&amp;$F$2))+(COUNTIF('Round 1 - Hole by Hole'!G100,"="&amp;$G$2))+(COUNTIF('Round 1 - Hole by Hole'!H100,"="&amp;$H$2))+(COUNTIF('Round 1 - Hole by Hole'!I100,"="&amp;$I$2))+(COUNTIF('Round 1 - Hole by Hole'!J100,"="&amp;$J$2))+(COUNTIF('Round 1 - Hole by Hole'!L100,"="&amp;$L$2))+(COUNTIF('Round 1 - Hole by Hole'!M100,"="&amp;$M$2))+(COUNTIF('Round 1 - Hole by Hole'!N100,"="&amp;$N$2))+(COUNTIF('Round 1 - Hole by Hole'!O100,"="&amp;$O$2))+(COUNTIF('Round 1 - Hole by Hole'!P100,"="&amp;$P$2))+(COUNTIF('Round 1 - Hole by Hole'!Q100,"="&amp;$Q$2))+(COUNTIF('Round 1 - Hole by Hole'!R100,"="&amp;$R$2))+(COUNTIF('Round 1 - Hole by Hole'!S100,"="&amp;$S$2))+(COUNTIF('Round 1 - Hole by Hole'!T100,"="&amp;$T$2))</f>
        <v>0</v>
      </c>
      <c r="F103" s="87">
        <f>SUM(COUNTIF('Round 1 - Hole by Hole'!B100,"="&amp;$B$2+1))+(COUNTIF('Round 1 - Hole by Hole'!C100,"="&amp;$C$2+1))+(COUNTIF('Round 1 - Hole by Hole'!D100,"="&amp;$D$2+1))+(COUNTIF('Round 1 - Hole by Hole'!E100,"="&amp;$E$2+1))+(COUNTIF('Round 1 - Hole by Hole'!F100,"="&amp;$F$2+1))+(COUNTIF('Round 1 - Hole by Hole'!G100,"="&amp;$G$2+1))+(COUNTIF('Round 1 - Hole by Hole'!H100,"="&amp;$H$2+1))+(COUNTIF('Round 1 - Hole by Hole'!I100,"="&amp;$I$2+1))+(COUNTIF('Round 1 - Hole by Hole'!J100,"="&amp;$J$2+1))+(COUNTIF('Round 1 - Hole by Hole'!L100,"="&amp;$L$2+1))+(COUNTIF('Round 1 - Hole by Hole'!M100,"="&amp;$M$2+1))+(COUNTIF('Round 1 - Hole by Hole'!N100,"="&amp;$N$2+1))+(COUNTIF('Round 1 - Hole by Hole'!O100,"="&amp;$O$2+1))+(COUNTIF('Round 1 - Hole by Hole'!P100,"="&amp;$P$2+1))+(COUNTIF('Round 1 - Hole by Hole'!Q100,"="&amp;$Q$2+1))+(COUNTIF('Round 1 - Hole by Hole'!R100,"="&amp;$R$2+1))+(COUNTIF('Round 1 - Hole by Hole'!S100,"="&amp;$S$2+1))+(COUNTIF('Round 1 - Hole by Hole'!T100,"="&amp;$T$2+1))</f>
        <v>9</v>
      </c>
      <c r="G103" s="87">
        <f>SUM(COUNTIF('Round 1 - Hole by Hole'!B100,"="&amp;$B$2+2))+(COUNTIF('Round 1 - Hole by Hole'!C100,"="&amp;$C$2+2))+(COUNTIF('Round 1 - Hole by Hole'!D100,"="&amp;$D$2+2))+(COUNTIF('Round 1 - Hole by Hole'!E100,"="&amp;$E$2+2))+(COUNTIF('Round 1 - Hole by Hole'!F100,"="&amp;$F$2+2))+(COUNTIF('Round 1 - Hole by Hole'!G100,"="&amp;$G$2+2))+(COUNTIF('Round 1 - Hole by Hole'!H100,"="&amp;$H$2+2))+(COUNTIF('Round 1 - Hole by Hole'!I100,"="&amp;$I$2+2))+(COUNTIF('Round 1 - Hole by Hole'!J100,"="&amp;$J$2+2))+(COUNTIF('Round 1 - Hole by Hole'!L100,"="&amp;$L$2+2))+(COUNTIF('Round 1 - Hole by Hole'!M100,"="&amp;$M$2+2))+(COUNTIF('Round 1 - Hole by Hole'!N100,"="&amp;$N$2+2))+(COUNTIF('Round 1 - Hole by Hole'!O100,"="&amp;$O$2+2))+(COUNTIF('Round 1 - Hole by Hole'!P100,"="&amp;$P$2+2))+(COUNTIF('Round 1 - Hole by Hole'!Q100,"="&amp;$Q$2+2))+(COUNTIF('Round 1 - Hole by Hole'!R100,"="&amp;$R$2+2))+(COUNTIF('Round 1 - Hole by Hole'!S100,"="&amp;$S$2+2))+(COUNTIF('Round 1 - Hole by Hole'!T100,"="&amp;$T$2+2))</f>
        <v>6</v>
      </c>
      <c r="H103" s="87">
        <f>SUM(COUNTIF('Round 1 - Hole by Hole'!B100,"&gt;"&amp;$B$2+2.1))+(COUNTIF('Round 1 - Hole by Hole'!C100,"&gt;"&amp;$C$2+2.1))+(COUNTIF('Round 1 - Hole by Hole'!D100,"&gt;"&amp;$D$2+2.1))+(COUNTIF('Round 1 - Hole by Hole'!E100,"&gt;"&amp;$E$2+2.1))+(COUNTIF('Round 1 - Hole by Hole'!F100,"&gt;"&amp;$F$2+2.1))+(COUNTIF('Round 1 - Hole by Hole'!G100,"&gt;"&amp;$G$2+2.1))+(COUNTIF('Round 1 - Hole by Hole'!H100,"&gt;"&amp;$H$2+2.1))+(COUNTIF('Round 1 - Hole by Hole'!I100,"&gt;"&amp;$I$2+2.1))+(COUNTIF('Round 1 - Hole by Hole'!J100,"&gt;"&amp;$J$2+2.1))+(COUNTIF('Round 1 - Hole by Hole'!L100,"&gt;"&amp;$L$2+2.1))+(COUNTIF('Round 1 - Hole by Hole'!M100,"&gt;"&amp;$M$2+2.1))+(COUNTIF('Round 1 - Hole by Hole'!N100,"&gt;"&amp;$N$2+2.1))+(COUNTIF('Round 1 - Hole by Hole'!O100,"&gt;"&amp;$O$2+2.1))+(COUNTIF('Round 1 - Hole by Hole'!P100,"&gt;"&amp;$P$2+2.1))+(COUNTIF('Round 1 - Hole by Hole'!Q100,"&gt;"&amp;$Q$2+2.1))+(COUNTIF('Round 1 - Hole by Hole'!R100,"&gt;"&amp;$R$2+2.1))+(COUNTIF('Round 1 - Hole by Hole'!S100,"&gt;"&amp;$S$2+2.1))+(COUNTIF('Round 1 - Hole by Hole'!T100,"&gt;"&amp;$T$2+2.1))</f>
        <v>3</v>
      </c>
      <c r="J103" s="86">
        <f>SUM(COUNTIF('Round 2 - Hole by Hole'!B100,"&lt;"&amp;$B$2-1.9))+(COUNTIF('Round 2 - Hole by Hole'!C100,"&lt;"&amp;$C$2-1.9))+(COUNTIF('Round 2 - Hole by Hole'!D100,"&lt;"&amp;$D$2-1.9))+(COUNTIF('Round 2 - Hole by Hole'!E100,"&lt;"&amp;$E$2-1.9))+(COUNTIF('Round 2 - Hole by Hole'!F100,"&lt;"&amp;$F$2-1.9))+(COUNTIF('Round 2 - Hole by Hole'!G100,"&lt;"&amp;$G$2-1.9))+(COUNTIF('Round 2 - Hole by Hole'!H100,"&lt;"&amp;$H$2-1.9))+(COUNTIF('Round 2 - Hole by Hole'!I100,"&lt;"&amp;$I$2-1.9))+(COUNTIF('Round 2 - Hole by Hole'!J100,"&lt;"&amp;$J$2-1.9))+(COUNTIF('Round 2 - Hole by Hole'!L100,"&lt;"&amp;$L$2-1.9))+(COUNTIF('Round 2 - Hole by Hole'!M100,"&lt;"&amp;$M$2-1.9))+(COUNTIF('Round 2 - Hole by Hole'!N100,"&lt;"&amp;$N$2-1.9))+(COUNTIF('Round 2 - Hole by Hole'!O100,"&lt;"&amp;$O$2-1.9))+(COUNTIF('Round 2 - Hole by Hole'!P100,"&lt;"&amp;$P$2-1.9))+(COUNTIF('Round 2 - Hole by Hole'!Q100,"&lt;"&amp;$Q$2-1.9))+(COUNTIF('Round 2 - Hole by Hole'!R100,"&lt;"&amp;$R$2-1.9))+(COUNTIF('Round 2 - Hole by Hole'!S100,"&lt;"&amp;$S$2-1.9))+(COUNTIF('Round 2 - Hole by Hole'!T100,"&lt;"&amp;$T$2-1.9))</f>
        <v>0</v>
      </c>
      <c r="K103" s="87">
        <f>SUM(COUNTIF('Round 2 - Hole by Hole'!B100,"="&amp;$B$2-1))+(COUNTIF('Round 2 - Hole by Hole'!C100,"="&amp;$C$2-1))+(COUNTIF('Round 2 - Hole by Hole'!D100,"="&amp;$D$2-1))+(COUNTIF('Round 2 - Hole by Hole'!E100,"="&amp;$E$2-1))+(COUNTIF('Round 2 - Hole by Hole'!F100,"="&amp;$F$2-1))+(COUNTIF('Round 2 - Hole by Hole'!G100,"="&amp;$G$2-1))+(COUNTIF('Round 2 - Hole by Hole'!H100,"="&amp;$H$2-1))+(COUNTIF('Round 2 - Hole by Hole'!I100,"="&amp;$I$2-1))+(COUNTIF('Round 2 - Hole by Hole'!J100,"="&amp;$J$2-1))+(COUNTIF('Round 2 - Hole by Hole'!L100,"="&amp;$L$2-1))+(COUNTIF('Round 2 - Hole by Hole'!M100,"="&amp;$M$2-1))+(COUNTIF('Round 2 - Hole by Hole'!N100,"="&amp;$N$2-1))+(COUNTIF('Round 2 - Hole by Hole'!O100,"="&amp;$O$2-1))+(COUNTIF('Round 2 - Hole by Hole'!P100,"="&amp;$P$2-1))+(COUNTIF('Round 2 - Hole by Hole'!Q100,"="&amp;$Q$2-1))+(COUNTIF('Round 2 - Hole by Hole'!R100,"="&amp;$R$2-1))+(COUNTIF('Round 2 - Hole by Hole'!S100,"="&amp;$S$2-1))+(COUNTIF('Round 2 - Hole by Hole'!T100,"="&amp;$T$2-1))</f>
        <v>0</v>
      </c>
      <c r="L103" s="87">
        <f>SUM(COUNTIF('Round 2 - Hole by Hole'!B100,"="&amp;$B$2))+(COUNTIF('Round 2 - Hole by Hole'!C100,"="&amp;$C$2))+(COUNTIF('Round 2 - Hole by Hole'!D100,"="&amp;$D$2))+(COUNTIF('Round 2 - Hole by Hole'!E100,"="&amp;$E$2))+(COUNTIF('Round 2 - Hole by Hole'!F100,"="&amp;$F$2))+(COUNTIF('Round 2 - Hole by Hole'!G100,"="&amp;$G$2))+(COUNTIF('Round 2 - Hole by Hole'!H100,"="&amp;$H$2))+(COUNTIF('Round 2 - Hole by Hole'!I100,"="&amp;$I$2))+(COUNTIF('Round 2 - Hole by Hole'!J100,"="&amp;$J$2))+(COUNTIF('Round 2 - Hole by Hole'!L100,"="&amp;$L$2))+(COUNTIF('Round 2 - Hole by Hole'!M100,"="&amp;$M$2))+(COUNTIF('Round 2 - Hole by Hole'!N100,"="&amp;$N$2))+(COUNTIF('Round 2 - Hole by Hole'!O100,"="&amp;$O$2))+(COUNTIF('Round 2 - Hole by Hole'!P100,"="&amp;$P$2))+(COUNTIF('Round 2 - Hole by Hole'!Q100,"="&amp;$Q$2))+(COUNTIF('Round 2 - Hole by Hole'!R100,"="&amp;$R$2))+(COUNTIF('Round 2 - Hole by Hole'!S100,"="&amp;$S$2))+(COUNTIF('Round 2 - Hole by Hole'!T100,"="&amp;$T$2))</f>
        <v>1</v>
      </c>
      <c r="M103" s="87">
        <f>SUM(COUNTIF('Round 2 - Hole by Hole'!B100,"="&amp;$B$2+1))+(COUNTIF('Round 2 - Hole by Hole'!C100,"="&amp;$C$2+1))+(COUNTIF('Round 2 - Hole by Hole'!D100,"="&amp;$D$2+1))+(COUNTIF('Round 2 - Hole by Hole'!E100,"="&amp;$E$2+1))+(COUNTIF('Round 2 - Hole by Hole'!F100,"="&amp;$F$2+1))+(COUNTIF('Round 2 - Hole by Hole'!G100,"="&amp;$G$2+1))+(COUNTIF('Round 2 - Hole by Hole'!H100,"="&amp;$H$2+1))+(COUNTIF('Round 2 - Hole by Hole'!I100,"="&amp;$I$2+1))+(COUNTIF('Round 2 - Hole by Hole'!J100,"="&amp;$J$2+1))+(COUNTIF('Round 2 - Hole by Hole'!L100,"="&amp;$L$2+1))+(COUNTIF('Round 2 - Hole by Hole'!M100,"="&amp;$M$2+1))+(COUNTIF('Round 2 - Hole by Hole'!N100,"="&amp;$N$2+1))+(COUNTIF('Round 2 - Hole by Hole'!O100,"="&amp;$O$2+1))+(COUNTIF('Round 2 - Hole by Hole'!P100,"="&amp;$P$2+1))+(COUNTIF('Round 2 - Hole by Hole'!Q100,"="&amp;$Q$2+1))+(COUNTIF('Round 2 - Hole by Hole'!R100,"="&amp;$R$2+1))+(COUNTIF('Round 2 - Hole by Hole'!S100,"="&amp;$S$2+1))+(COUNTIF('Round 2 - Hole by Hole'!T100,"="&amp;$T$2+1))</f>
        <v>6</v>
      </c>
      <c r="N103" s="87">
        <f>SUM(COUNTIF('Round 2 - Hole by Hole'!B100,"="&amp;$B$2+2))+(COUNTIF('Round 2 - Hole by Hole'!C100,"="&amp;$C$2+2))+(COUNTIF('Round 2 - Hole by Hole'!D100,"="&amp;$D$2+2))+(COUNTIF('Round 2 - Hole by Hole'!E100,"="&amp;$E$2+2))+(COUNTIF('Round 2 - Hole by Hole'!F100,"="&amp;$F$2+2))+(COUNTIF('Round 2 - Hole by Hole'!G100,"="&amp;$G$2+2))+(COUNTIF('Round 2 - Hole by Hole'!H100,"="&amp;$H$2+2))+(COUNTIF('Round 2 - Hole by Hole'!I100,"="&amp;$I$2+2))+(COUNTIF('Round 2 - Hole by Hole'!J100,"="&amp;$J$2+2))+(COUNTIF('Round 2 - Hole by Hole'!L100,"="&amp;$L$2+2))+(COUNTIF('Round 2 - Hole by Hole'!M100,"="&amp;$M$2+2))+(COUNTIF('Round 2 - Hole by Hole'!N100,"="&amp;$N$2+2))+(COUNTIF('Round 2 - Hole by Hole'!O100,"="&amp;$O$2+2))+(COUNTIF('Round 2 - Hole by Hole'!P100,"="&amp;$P$2+2))+(COUNTIF('Round 2 - Hole by Hole'!Q100,"="&amp;$Q$2+2))+(COUNTIF('Round 2 - Hole by Hole'!R100,"="&amp;$R$2+2))+(COUNTIF('Round 2 - Hole by Hole'!S100,"="&amp;$S$2+2))+(COUNTIF('Round 2 - Hole by Hole'!T100,"="&amp;$T$2+2))</f>
        <v>7</v>
      </c>
      <c r="O103" s="87">
        <f>SUM(COUNTIF('Round 2 - Hole by Hole'!B100,"&gt;"&amp;$B$2+2.1))+(COUNTIF('Round 2 - Hole by Hole'!C100,"&gt;"&amp;$C$2+2.1))+(COUNTIF('Round 2 - Hole by Hole'!D100,"&gt;"&amp;$D$2+2.1))+(COUNTIF('Round 2 - Hole by Hole'!E100,"&gt;"&amp;$E$2+2.1))+(COUNTIF('Round 2 - Hole by Hole'!F100,"&gt;"&amp;$F$2+2.1))+(COUNTIF('Round 2 - Hole by Hole'!G100,"&gt;"&amp;$G$2+2.1))+(COUNTIF('Round 2 - Hole by Hole'!H100,"&gt;"&amp;$H$2+2.1))+(COUNTIF('Round 2 - Hole by Hole'!I100,"&gt;"&amp;$I$2+2.1))+(COUNTIF('Round 2 - Hole by Hole'!J100,"&gt;"&amp;$J$2+2.1))+(COUNTIF('Round 2 - Hole by Hole'!L100,"&gt;"&amp;$L$2+2.1))+(COUNTIF('Round 2 - Hole by Hole'!M100,"&gt;"&amp;$M$2+2.1))+(COUNTIF('Round 2 - Hole by Hole'!N100,"&gt;"&amp;$N$2+2.1))+(COUNTIF('Round 2 - Hole by Hole'!O100,"&gt;"&amp;$O$2+2.1))+(COUNTIF('Round 2 - Hole by Hole'!P100,"&gt;"&amp;$P$2+2.1))+(COUNTIF('Round 2 - Hole by Hole'!Q100,"&gt;"&amp;$Q$2+2.1))+(COUNTIF('Round 2 - Hole by Hole'!R100,"&gt;"&amp;$R$2+2.1))+(COUNTIF('Round 2 - Hole by Hole'!S100,"&gt;"&amp;$S$2+2.1))+(COUNTIF('Round 2 - Hole by Hole'!T100,"&gt;"&amp;$T$2+2.1))</f>
        <v>4</v>
      </c>
      <c r="Q103" s="86">
        <f>SUM(COUNTIF('Round 3 - Hole by Hole'!B100,"&lt;"&amp;$B$3-1.9))+(COUNTIF('Round 3 - Hole by Hole'!C100,"&lt;"&amp;$C$3-1.9))+(COUNTIF('Round 3 - Hole by Hole'!D100,"&lt;"&amp;$D$3-1.9))+(COUNTIF('Round 3 - Hole by Hole'!E100,"&lt;"&amp;$E$3-1.9))+(COUNTIF('Round 3 - Hole by Hole'!F100,"&lt;"&amp;$F$3-1.9))+(COUNTIF('Round 3 - Hole by Hole'!G100,"&lt;"&amp;$G$3-1.9))+(COUNTIF('Round 3 - Hole by Hole'!H100,"&lt;"&amp;$H$3-1.9))+(COUNTIF('Round 3 - Hole by Hole'!I100,"&lt;"&amp;$I$3-1.9))+(COUNTIF('Round 3 - Hole by Hole'!J100,"&lt;"&amp;$J$3-1.9))+(COUNTIF('Round 3 - Hole by Hole'!L100,"&lt;"&amp;$L$3-1.9))+(COUNTIF('Round 3 - Hole by Hole'!M100,"&lt;"&amp;$M$3-1.9))+(COUNTIF('Round 3 - Hole by Hole'!N100,"&lt;"&amp;$N$3-1.9))+(COUNTIF('Round 3 - Hole by Hole'!O100,"&lt;"&amp;$O$3-1.9))+(COUNTIF('Round 3 - Hole by Hole'!P100,"&lt;"&amp;$P$3-1.9))+(COUNTIF('Round 3 - Hole by Hole'!Q100,"&lt;"&amp;$Q$3-1.9))+(COUNTIF('Round 3 - Hole by Hole'!R100,"&lt;"&amp;$R$3-1.9))+(COUNTIF('Round 3 - Hole by Hole'!S100,"&lt;"&amp;$S$3-1.9))+(COUNTIF('Round 3 - Hole by Hole'!T100,"&lt;"&amp;$T$3-1.9))</f>
        <v>0</v>
      </c>
      <c r="R103" s="87">
        <f>SUM(COUNTIF('Round 3 - Hole by Hole'!B100,"="&amp;$B$3-1))+(COUNTIF('Round 3 - Hole by Hole'!C100,"="&amp;$C$3-1))+(COUNTIF('Round 3 - Hole by Hole'!D100,"="&amp;$D$3-1))+(COUNTIF('Round 3 - Hole by Hole'!E100,"="&amp;$E$3-1))+(COUNTIF('Round 3 - Hole by Hole'!F100,"="&amp;$F$3-1))+(COUNTIF('Round 3 - Hole by Hole'!G100,"="&amp;$G$3-1))+(COUNTIF('Round 3 - Hole by Hole'!H100,"="&amp;$H$3-1))+(COUNTIF('Round 3 - Hole by Hole'!I100,"="&amp;$I$3-1))+(COUNTIF('Round 3 - Hole by Hole'!J100,"="&amp;$J$3-1))+(COUNTIF('Round 3 - Hole by Hole'!L100,"="&amp;$L$3-1))+(COUNTIF('Round 3 - Hole by Hole'!M100,"="&amp;$M$3-1))+(COUNTIF('Round 3 - Hole by Hole'!N100,"="&amp;$N$3-1))+(COUNTIF('Round 3 - Hole by Hole'!O100,"="&amp;$O$3-1))+(COUNTIF('Round 3 - Hole by Hole'!P100,"="&amp;$P$3-1))+(COUNTIF('Round 3 - Hole by Hole'!Q100,"="&amp;$Q$3-1))+(COUNTIF('Round 3 - Hole by Hole'!R100,"="&amp;$R$3-1))+(COUNTIF('Round 3 - Hole by Hole'!S100,"="&amp;$S$3-1))+(COUNTIF('Round 3 - Hole by Hole'!T100,"="&amp;$T$3-1))</f>
        <v>1</v>
      </c>
      <c r="S103" s="87">
        <f>SUM(COUNTIF('Round 3 - Hole by Hole'!B100,"="&amp;$B$3))+(COUNTIF('Round 3 - Hole by Hole'!C100,"="&amp;$C$3))+(COUNTIF('Round 3 - Hole by Hole'!D100,"="&amp;$D$3))+(COUNTIF('Round 3 - Hole by Hole'!E100,"="&amp;$E$3))+(COUNTIF('Round 3 - Hole by Hole'!F100,"="&amp;$F$3))+(COUNTIF('Round 3 - Hole by Hole'!G100,"="&amp;$G$3))+(COUNTIF('Round 3 - Hole by Hole'!H100,"="&amp;$H$3))+(COUNTIF('Round 3 - Hole by Hole'!I100,"="&amp;$I$3))+(COUNTIF('Round 3 - Hole by Hole'!J100,"="&amp;$J$3))+(COUNTIF('Round 3 - Hole by Hole'!L100,"="&amp;$L$3))+(COUNTIF('Round 3 - Hole by Hole'!M100,"="&amp;$M$3))+(COUNTIF('Round 3 - Hole by Hole'!N100,"="&amp;$N$3))+(COUNTIF('Round 3 - Hole by Hole'!O100,"="&amp;$O$3))+(COUNTIF('Round 3 - Hole by Hole'!P100,"="&amp;$P$3))+(COUNTIF('Round 3 - Hole by Hole'!Q100,"="&amp;$Q$3))+(COUNTIF('Round 3 - Hole by Hole'!R100,"="&amp;$R$3))+(COUNTIF('Round 3 - Hole by Hole'!S100,"="&amp;$S$3))+(COUNTIF('Round 3 - Hole by Hole'!T100,"="&amp;$T$3))</f>
        <v>2</v>
      </c>
      <c r="T103" s="87">
        <f>SUM(COUNTIF('Round 3 - Hole by Hole'!B100,"="&amp;$B$3+1))+(COUNTIF('Round 3 - Hole by Hole'!C100,"="&amp;$C$3+1))+(COUNTIF('Round 3 - Hole by Hole'!D100,"="&amp;$D$3+1))+(COUNTIF('Round 3 - Hole by Hole'!E100,"="&amp;$E$3+1))+(COUNTIF('Round 3 - Hole by Hole'!F100,"="&amp;$F$3+1))+(COUNTIF('Round 3 - Hole by Hole'!G100,"="&amp;$G$3+1))+(COUNTIF('Round 3 - Hole by Hole'!H100,"="&amp;$H$3+1))+(COUNTIF('Round 3 - Hole by Hole'!I100,"="&amp;$I$3+1))+(COUNTIF('Round 3 - Hole by Hole'!J100,"="&amp;$J$3+1))+(COUNTIF('Round 3 - Hole by Hole'!L100,"="&amp;$L$3+1))+(COUNTIF('Round 3 - Hole by Hole'!M100,"="&amp;$M$3+1))+(COUNTIF('Round 3 - Hole by Hole'!N100,"="&amp;$N$3+1))+(COUNTIF('Round 3 - Hole by Hole'!O100,"="&amp;$O$3+1))+(COUNTIF('Round 3 - Hole by Hole'!P100,"="&amp;$P$3+1))+(COUNTIF('Round 3 - Hole by Hole'!Q100,"="&amp;$Q$3+1))+(COUNTIF('Round 3 - Hole by Hole'!R100,"="&amp;$R$3+1))+(COUNTIF('Round 3 - Hole by Hole'!S100,"="&amp;$S$3+1))+(COUNTIF('Round 3 - Hole by Hole'!T100,"="&amp;$T$3+1))</f>
        <v>6</v>
      </c>
      <c r="U103" s="87">
        <f>SUM(COUNTIF('Round 3 - Hole by Hole'!B100,"="&amp;$B$3+2))+(COUNTIF('Round 3 - Hole by Hole'!C100,"="&amp;$C$3+2))+(COUNTIF('Round 3 - Hole by Hole'!D100,"="&amp;$D$3+2))+(COUNTIF('Round 3 - Hole by Hole'!E100,"="&amp;$E$3+2))+(COUNTIF('Round 3 - Hole by Hole'!F100,"="&amp;$F$3+2))+(COUNTIF('Round 3 - Hole by Hole'!G100,"="&amp;$G$3+2))+(COUNTIF('Round 3 - Hole by Hole'!H100,"="&amp;$H$3+2))+(COUNTIF('Round 3 - Hole by Hole'!I100,"="&amp;$I$3+2))+(COUNTIF('Round 3 - Hole by Hole'!J100,"="&amp;$J$3+2))+(COUNTIF('Round 3 - Hole by Hole'!L100,"="&amp;$L$3+2))+(COUNTIF('Round 3 - Hole by Hole'!M100,"="&amp;$M$3+2))+(COUNTIF('Round 3 - Hole by Hole'!N100,"="&amp;$N$3+2))+(COUNTIF('Round 3 - Hole by Hole'!O100,"="&amp;$O$3+2))+(COUNTIF('Round 3 - Hole by Hole'!P100,"="&amp;$P$3+2))+(COUNTIF('Round 3 - Hole by Hole'!Q100,"="&amp;$Q$3+2))+(COUNTIF('Round 3 - Hole by Hole'!R100,"="&amp;$R$3+2))+(COUNTIF('Round 3 - Hole by Hole'!S100,"="&amp;$S$3+2))+(COUNTIF('Round 3 - Hole by Hole'!T100,"="&amp;$T$3+2))</f>
        <v>4</v>
      </c>
      <c r="V103" s="87">
        <f>SUM(COUNTIF('Round 3 - Hole by Hole'!B100,"&gt;"&amp;$B$3+2.1))+(COUNTIF('Round 3 - Hole by Hole'!C100,"&gt;"&amp;$C$3+2.1))+(COUNTIF('Round 3 - Hole by Hole'!D100,"&gt;"&amp;$D$3+2.1))+(COUNTIF('Round 3 - Hole by Hole'!E100,"&gt;"&amp;$E$3+2.1))+(COUNTIF('Round 3 - Hole by Hole'!F100,"&gt;"&amp;$F$3+2.1))+(COUNTIF('Round 3 - Hole by Hole'!G100,"&gt;"&amp;$G$3+2.1))+(COUNTIF('Round 3 - Hole by Hole'!H100,"&gt;"&amp;$H$3+2.1))+(COUNTIF('Round 3 - Hole by Hole'!I100,"&gt;"&amp;$I$3+2.1))+(COUNTIF('Round 3 - Hole by Hole'!J100,"&gt;"&amp;$J$3+2.1))+(COUNTIF('Round 3 - Hole by Hole'!L100,"&gt;"&amp;$L$3+2.1))+(COUNTIF('Round 3 - Hole by Hole'!M100,"&gt;"&amp;$M$3+2.1))+(COUNTIF('Round 3 - Hole by Hole'!N100,"&gt;"&amp;$N$3+2.1))+(COUNTIF('Round 3 - Hole by Hole'!O100,"&gt;"&amp;$O$3+2.1))+(COUNTIF('Round 3 - Hole by Hole'!P100,"&gt;"&amp;$P$3+2.1))+(COUNTIF('Round 3 - Hole by Hole'!Q100,"&gt;"&amp;$Q$3+2.1))+(COUNTIF('Round 3 - Hole by Hole'!R100,"&gt;"&amp;$R$3+2.1))+(COUNTIF('Round 3 - Hole by Hole'!S100,"&gt;"&amp;$S$3+2.1))+(COUNTIF('Round 3 - Hole by Hole'!T100,"&gt;"&amp;$T$3+2.1))</f>
        <v>5</v>
      </c>
      <c r="X103" s="86">
        <f t="shared" si="143"/>
        <v>0</v>
      </c>
      <c r="Y103" s="86">
        <f t="shared" si="139"/>
        <v>1</v>
      </c>
      <c r="Z103" s="86">
        <f t="shared" si="140"/>
        <v>3</v>
      </c>
      <c r="AA103" s="86">
        <f t="shared" si="141"/>
        <v>21</v>
      </c>
      <c r="AB103" s="86">
        <f t="shared" si="142"/>
        <v>17</v>
      </c>
      <c r="AC103" s="86">
        <f t="shared" si="144"/>
        <v>12</v>
      </c>
    </row>
    <row r="105" spans="1:29">
      <c r="A105" s="89" t="str">
        <f>'Players by Team'!M33</f>
        <v>NORTHWEST</v>
      </c>
      <c r="B105" s="88"/>
      <c r="C105" s="83">
        <f t="shared" ref="C105:H105" si="145">SUM(C106:C110)</f>
        <v>0</v>
      </c>
      <c r="D105" s="83">
        <f t="shared" si="145"/>
        <v>6</v>
      </c>
      <c r="E105" s="83">
        <f t="shared" si="145"/>
        <v>38</v>
      </c>
      <c r="F105" s="83">
        <f t="shared" si="145"/>
        <v>23</v>
      </c>
      <c r="G105" s="83">
        <f t="shared" si="145"/>
        <v>5</v>
      </c>
      <c r="H105" s="83">
        <f t="shared" si="145"/>
        <v>0</v>
      </c>
      <c r="I105" s="84"/>
      <c r="J105" s="83">
        <f t="shared" ref="J105:O105" si="146">SUM(J106:J110)</f>
        <v>0</v>
      </c>
      <c r="K105" s="83">
        <f t="shared" si="146"/>
        <v>7</v>
      </c>
      <c r="L105" s="83">
        <f t="shared" si="146"/>
        <v>30</v>
      </c>
      <c r="M105" s="83">
        <f t="shared" si="146"/>
        <v>31</v>
      </c>
      <c r="N105" s="83">
        <f t="shared" si="146"/>
        <v>3</v>
      </c>
      <c r="O105" s="83">
        <f t="shared" si="146"/>
        <v>1</v>
      </c>
      <c r="P105" s="84"/>
      <c r="Q105" s="83">
        <f t="shared" ref="Q105:V105" si="147">SUM(Q106:Q110)</f>
        <v>0</v>
      </c>
      <c r="R105" s="83">
        <f t="shared" si="147"/>
        <v>2</v>
      </c>
      <c r="S105" s="83">
        <f t="shared" si="147"/>
        <v>37</v>
      </c>
      <c r="T105" s="83">
        <f t="shared" si="147"/>
        <v>28</v>
      </c>
      <c r="U105" s="83">
        <f t="shared" si="147"/>
        <v>4</v>
      </c>
      <c r="V105" s="83">
        <f t="shared" si="147"/>
        <v>1</v>
      </c>
      <c r="X105" s="83">
        <f t="shared" ref="X105:AC105" si="148">SUM(X106:X110)</f>
        <v>0</v>
      </c>
      <c r="Y105" s="83">
        <f t="shared" si="148"/>
        <v>15</v>
      </c>
      <c r="Z105" s="83">
        <f t="shared" si="148"/>
        <v>105</v>
      </c>
      <c r="AA105" s="83">
        <f t="shared" si="148"/>
        <v>82</v>
      </c>
      <c r="AB105" s="83">
        <f t="shared" si="148"/>
        <v>12</v>
      </c>
      <c r="AC105" s="83">
        <f t="shared" si="148"/>
        <v>2</v>
      </c>
    </row>
    <row r="106" spans="1:29">
      <c r="A106" s="60" t="str">
        <f>'Players by Team'!M34</f>
        <v>ASHLEY DAVIS</v>
      </c>
      <c r="B106" s="90"/>
      <c r="C106" s="86">
        <f>SUM(COUNTIF('Round 1 - Hole by Hole'!B103,"&lt;"&amp;$B$2-1.9))+(COUNTIF('Round 1 - Hole by Hole'!C103,"&lt;"&amp;$C$2-1.9))+(COUNTIF('Round 1 - Hole by Hole'!D103,"&lt;"&amp;$D$2-1.9))+(COUNTIF('Round 1 - Hole by Hole'!E103,"&lt;"&amp;$E$2-1.9))+(COUNTIF('Round 1 - Hole by Hole'!F103,"&lt;"&amp;$F$2-1.9))+(COUNTIF('Round 1 - Hole by Hole'!G103,"&lt;"&amp;$G$2-1.9))+(COUNTIF('Round 1 - Hole by Hole'!H103,"&lt;"&amp;$H$2-1.9))+(COUNTIF('Round 1 - Hole by Hole'!I103,"&lt;"&amp;$I$2-1.9))+(COUNTIF('Round 1 - Hole by Hole'!J103,"&lt;"&amp;$J$2-1.9))+(COUNTIF('Round 1 - Hole by Hole'!L103,"&lt;"&amp;$L$2-1.9))+(COUNTIF('Round 1 - Hole by Hole'!M103,"&lt;"&amp;$M$2-1.9))+(COUNTIF('Round 1 - Hole by Hole'!N103,"&lt;"&amp;$N$2-1.9))+(COUNTIF('Round 1 - Hole by Hole'!O103,"&lt;"&amp;$O$2-1.9))+(COUNTIF('Round 1 - Hole by Hole'!P103,"&lt;"&amp;$P$2-1.9))+(COUNTIF('Round 1 - Hole by Hole'!Q103,"&lt;"&amp;$Q$2-1.9))+(COUNTIF('Round 1 - Hole by Hole'!R103,"&lt;"&amp;$R$2-1.9))+(COUNTIF('Round 1 - Hole by Hole'!S103,"&lt;"&amp;$S$2-1.9))+(COUNTIF('Round 1 - Hole by Hole'!T103,"&lt;"&amp;$T$2-1.9))</f>
        <v>0</v>
      </c>
      <c r="D106" s="87">
        <f>SUM(COUNTIF('Round 1 - Hole by Hole'!B103,"="&amp;$B$2-1))+(COUNTIF('Round 1 - Hole by Hole'!C103,"="&amp;$C$2-1))+(COUNTIF('Round 1 - Hole by Hole'!D103,"="&amp;$D$2-1))+(COUNTIF('Round 1 - Hole by Hole'!E103,"="&amp;$E$2-1))+(COUNTIF('Round 1 - Hole by Hole'!F103,"="&amp;$F$2-1))+(COUNTIF('Round 1 - Hole by Hole'!G103,"="&amp;$G$2-1))+(COUNTIF('Round 1 - Hole by Hole'!H103,"="&amp;$H$2-1))+(COUNTIF('Round 1 - Hole by Hole'!I103,"="&amp;$I$2-1))+(COUNTIF('Round 1 - Hole by Hole'!J103,"="&amp;$J$2-1))+(COUNTIF('Round 1 - Hole by Hole'!L103,"="&amp;$L$2-1))+(COUNTIF('Round 1 - Hole by Hole'!M103,"="&amp;$M$2-1))+(COUNTIF('Round 1 - Hole by Hole'!N103,"="&amp;$N$2-1))+(COUNTIF('Round 1 - Hole by Hole'!O103,"="&amp;$O$2-1))+(COUNTIF('Round 1 - Hole by Hole'!P103,"="&amp;$P$2-1))+(COUNTIF('Round 1 - Hole by Hole'!Q103,"="&amp;$Q$2-1))+(COUNTIF('Round 1 - Hole by Hole'!R103,"="&amp;$R$2-1))+(COUNTIF('Round 1 - Hole by Hole'!S103,"="&amp;$S$2-1))+(COUNTIF('Round 1 - Hole by Hole'!T103,"="&amp;$T$2-1))</f>
        <v>1</v>
      </c>
      <c r="E106" s="87">
        <f>SUM(COUNTIF('Round 1 - Hole by Hole'!B103,"="&amp;$B$2))+(COUNTIF('Round 1 - Hole by Hole'!C103,"="&amp;$C$2))+(COUNTIF('Round 1 - Hole by Hole'!D103,"="&amp;$D$2))+(COUNTIF('Round 1 - Hole by Hole'!E103,"="&amp;$E$2))+(COUNTIF('Round 1 - Hole by Hole'!F103,"="&amp;$F$2))+(COUNTIF('Round 1 - Hole by Hole'!G103,"="&amp;$G$2))+(COUNTIF('Round 1 - Hole by Hole'!H103,"="&amp;$H$2))+(COUNTIF('Round 1 - Hole by Hole'!I103,"="&amp;$I$2))+(COUNTIF('Round 1 - Hole by Hole'!J103,"="&amp;$J$2))+(COUNTIF('Round 1 - Hole by Hole'!L103,"="&amp;$L$2))+(COUNTIF('Round 1 - Hole by Hole'!M103,"="&amp;$M$2))+(COUNTIF('Round 1 - Hole by Hole'!N103,"="&amp;$N$2))+(COUNTIF('Round 1 - Hole by Hole'!O103,"="&amp;$O$2))+(COUNTIF('Round 1 - Hole by Hole'!P103,"="&amp;$P$2))+(COUNTIF('Round 1 - Hole by Hole'!Q103,"="&amp;$Q$2))+(COUNTIF('Round 1 - Hole by Hole'!R103,"="&amp;$R$2))+(COUNTIF('Round 1 - Hole by Hole'!S103,"="&amp;$S$2))+(COUNTIF('Round 1 - Hole by Hole'!T103,"="&amp;$T$2))</f>
        <v>10</v>
      </c>
      <c r="F106" s="87">
        <f>SUM(COUNTIF('Round 1 - Hole by Hole'!B103,"="&amp;$B$2+1))+(COUNTIF('Round 1 - Hole by Hole'!C103,"="&amp;$C$2+1))+(COUNTIF('Round 1 - Hole by Hole'!D103,"="&amp;$D$2+1))+(COUNTIF('Round 1 - Hole by Hole'!E103,"="&amp;$E$2+1))+(COUNTIF('Round 1 - Hole by Hole'!F103,"="&amp;$F$2+1))+(COUNTIF('Round 1 - Hole by Hole'!G103,"="&amp;$G$2+1))+(COUNTIF('Round 1 - Hole by Hole'!H103,"="&amp;$H$2+1))+(COUNTIF('Round 1 - Hole by Hole'!I103,"="&amp;$I$2+1))+(COUNTIF('Round 1 - Hole by Hole'!J103,"="&amp;$J$2+1))+(COUNTIF('Round 1 - Hole by Hole'!L103,"="&amp;$L$2+1))+(COUNTIF('Round 1 - Hole by Hole'!M103,"="&amp;$M$2+1))+(COUNTIF('Round 1 - Hole by Hole'!N103,"="&amp;$N$2+1))+(COUNTIF('Round 1 - Hole by Hole'!O103,"="&amp;$O$2+1))+(COUNTIF('Round 1 - Hole by Hole'!P103,"="&amp;$P$2+1))+(COUNTIF('Round 1 - Hole by Hole'!Q103,"="&amp;$Q$2+1))+(COUNTIF('Round 1 - Hole by Hole'!R103,"="&amp;$R$2+1))+(COUNTIF('Round 1 - Hole by Hole'!S103,"="&amp;$S$2+1))+(COUNTIF('Round 1 - Hole by Hole'!T103,"="&amp;$T$2+1))</f>
        <v>6</v>
      </c>
      <c r="G106" s="87">
        <f>SUM(COUNTIF('Round 1 - Hole by Hole'!B103,"="&amp;$B$2+2))+(COUNTIF('Round 1 - Hole by Hole'!C103,"="&amp;$C$2+2))+(COUNTIF('Round 1 - Hole by Hole'!D103,"="&amp;$D$2+2))+(COUNTIF('Round 1 - Hole by Hole'!E103,"="&amp;$E$2+2))+(COUNTIF('Round 1 - Hole by Hole'!F103,"="&amp;$F$2+2))+(COUNTIF('Round 1 - Hole by Hole'!G103,"="&amp;$G$2+2))+(COUNTIF('Round 1 - Hole by Hole'!H103,"="&amp;$H$2+2))+(COUNTIF('Round 1 - Hole by Hole'!I103,"="&amp;$I$2+2))+(COUNTIF('Round 1 - Hole by Hole'!J103,"="&amp;$J$2+2))+(COUNTIF('Round 1 - Hole by Hole'!L103,"="&amp;$L$2+2))+(COUNTIF('Round 1 - Hole by Hole'!M103,"="&amp;$M$2+2))+(COUNTIF('Round 1 - Hole by Hole'!N103,"="&amp;$N$2+2))+(COUNTIF('Round 1 - Hole by Hole'!O103,"="&amp;$O$2+2))+(COUNTIF('Round 1 - Hole by Hole'!P103,"="&amp;$P$2+2))+(COUNTIF('Round 1 - Hole by Hole'!Q103,"="&amp;$Q$2+2))+(COUNTIF('Round 1 - Hole by Hole'!R103,"="&amp;$R$2+2))+(COUNTIF('Round 1 - Hole by Hole'!S103,"="&amp;$S$2+2))+(COUNTIF('Round 1 - Hole by Hole'!T103,"="&amp;$T$2+2))</f>
        <v>1</v>
      </c>
      <c r="H106" s="87">
        <f>SUM(COUNTIF('Round 1 - Hole by Hole'!B103,"&gt;"&amp;$B$2+2.1))+(COUNTIF('Round 1 - Hole by Hole'!C103,"&gt;"&amp;$C$2+2.1))+(COUNTIF('Round 1 - Hole by Hole'!D103,"&gt;"&amp;$D$2+2.1))+(COUNTIF('Round 1 - Hole by Hole'!E103,"&gt;"&amp;$E$2+2.1))+(COUNTIF('Round 1 - Hole by Hole'!F103,"&gt;"&amp;$F$2+2.1))+(COUNTIF('Round 1 - Hole by Hole'!G103,"&gt;"&amp;$G$2+2.1))+(COUNTIF('Round 1 - Hole by Hole'!H103,"&gt;"&amp;$H$2+2.1))+(COUNTIF('Round 1 - Hole by Hole'!I103,"&gt;"&amp;$I$2+2.1))+(COUNTIF('Round 1 - Hole by Hole'!J103,"&gt;"&amp;$J$2+2.1))+(COUNTIF('Round 1 - Hole by Hole'!L103,"&gt;"&amp;$L$2+2.1))+(COUNTIF('Round 1 - Hole by Hole'!M103,"&gt;"&amp;$M$2+2.1))+(COUNTIF('Round 1 - Hole by Hole'!N103,"&gt;"&amp;$N$2+2.1))+(COUNTIF('Round 1 - Hole by Hole'!O103,"&gt;"&amp;$O$2+2.1))+(COUNTIF('Round 1 - Hole by Hole'!P103,"&gt;"&amp;$P$2+2.1))+(COUNTIF('Round 1 - Hole by Hole'!Q103,"&gt;"&amp;$Q$2+2.1))+(COUNTIF('Round 1 - Hole by Hole'!R103,"&gt;"&amp;$R$2+2.1))+(COUNTIF('Round 1 - Hole by Hole'!S103,"&gt;"&amp;$S$2+2.1))+(COUNTIF('Round 1 - Hole by Hole'!T103,"&gt;"&amp;$T$2+2.1))</f>
        <v>0</v>
      </c>
      <c r="J106" s="86">
        <f>SUM(COUNTIF('Round 2 - Hole by Hole'!B103,"&lt;"&amp;$B$2-1.9))+(COUNTIF('Round 2 - Hole by Hole'!C103,"&lt;"&amp;$C$2-1.9))+(COUNTIF('Round 2 - Hole by Hole'!D103,"&lt;"&amp;$D$2-1.9))+(COUNTIF('Round 2 - Hole by Hole'!E103,"&lt;"&amp;$E$2-1.9))+(COUNTIF('Round 2 - Hole by Hole'!F103,"&lt;"&amp;$F$2-1.9))+(COUNTIF('Round 2 - Hole by Hole'!G103,"&lt;"&amp;$G$2-1.9))+(COUNTIF('Round 2 - Hole by Hole'!H103,"&lt;"&amp;$H$2-1.9))+(COUNTIF('Round 2 - Hole by Hole'!I103,"&lt;"&amp;$I$2-1.9))+(COUNTIF('Round 2 - Hole by Hole'!J103,"&lt;"&amp;$J$2-1.9))+(COUNTIF('Round 2 - Hole by Hole'!L103,"&lt;"&amp;$L$2-1.9))+(COUNTIF('Round 2 - Hole by Hole'!M103,"&lt;"&amp;$M$2-1.9))+(COUNTIF('Round 2 - Hole by Hole'!N103,"&lt;"&amp;$N$2-1.9))+(COUNTIF('Round 2 - Hole by Hole'!O103,"&lt;"&amp;$O$2-1.9))+(COUNTIF('Round 2 - Hole by Hole'!P103,"&lt;"&amp;$P$2-1.9))+(COUNTIF('Round 2 - Hole by Hole'!Q103,"&lt;"&amp;$Q$2-1.9))+(COUNTIF('Round 2 - Hole by Hole'!R103,"&lt;"&amp;$R$2-1.9))+(COUNTIF('Round 2 - Hole by Hole'!S103,"&lt;"&amp;$S$2-1.9))+(COUNTIF('Round 2 - Hole by Hole'!T103,"&lt;"&amp;$T$2-1.9))</f>
        <v>0</v>
      </c>
      <c r="K106" s="87">
        <f>SUM(COUNTIF('Round 2 - Hole by Hole'!B103,"="&amp;$B$2-1))+(COUNTIF('Round 2 - Hole by Hole'!C103,"="&amp;$C$2-1))+(COUNTIF('Round 2 - Hole by Hole'!D103,"="&amp;$D$2-1))+(COUNTIF('Round 2 - Hole by Hole'!E103,"="&amp;$E$2-1))+(COUNTIF('Round 2 - Hole by Hole'!F103,"="&amp;$F$2-1))+(COUNTIF('Round 2 - Hole by Hole'!G103,"="&amp;$G$2-1))+(COUNTIF('Round 2 - Hole by Hole'!H103,"="&amp;$H$2-1))+(COUNTIF('Round 2 - Hole by Hole'!I103,"="&amp;$I$2-1))+(COUNTIF('Round 2 - Hole by Hole'!J103,"="&amp;$J$2-1))+(COUNTIF('Round 2 - Hole by Hole'!L103,"="&amp;$L$2-1))+(COUNTIF('Round 2 - Hole by Hole'!M103,"="&amp;$M$2-1))+(COUNTIF('Round 2 - Hole by Hole'!N103,"="&amp;$N$2-1))+(COUNTIF('Round 2 - Hole by Hole'!O103,"="&amp;$O$2-1))+(COUNTIF('Round 2 - Hole by Hole'!P103,"="&amp;$P$2-1))+(COUNTIF('Round 2 - Hole by Hole'!Q103,"="&amp;$Q$2-1))+(COUNTIF('Round 2 - Hole by Hole'!R103,"="&amp;$R$2-1))+(COUNTIF('Round 2 - Hole by Hole'!S103,"="&amp;$S$2-1))+(COUNTIF('Round 2 - Hole by Hole'!T103,"="&amp;$T$2-1))</f>
        <v>2</v>
      </c>
      <c r="L106" s="87">
        <f>SUM(COUNTIF('Round 2 - Hole by Hole'!B103,"="&amp;$B$2))+(COUNTIF('Round 2 - Hole by Hole'!C103,"="&amp;$C$2))+(COUNTIF('Round 2 - Hole by Hole'!D103,"="&amp;$D$2))+(COUNTIF('Round 2 - Hole by Hole'!E103,"="&amp;$E$2))+(COUNTIF('Round 2 - Hole by Hole'!F103,"="&amp;$F$2))+(COUNTIF('Round 2 - Hole by Hole'!G103,"="&amp;$G$2))+(COUNTIF('Round 2 - Hole by Hole'!H103,"="&amp;$H$2))+(COUNTIF('Round 2 - Hole by Hole'!I103,"="&amp;$I$2))+(COUNTIF('Round 2 - Hole by Hole'!J103,"="&amp;$J$2))+(COUNTIF('Round 2 - Hole by Hole'!L103,"="&amp;$L$2))+(COUNTIF('Round 2 - Hole by Hole'!M103,"="&amp;$M$2))+(COUNTIF('Round 2 - Hole by Hole'!N103,"="&amp;$N$2))+(COUNTIF('Round 2 - Hole by Hole'!O103,"="&amp;$O$2))+(COUNTIF('Round 2 - Hole by Hole'!P103,"="&amp;$P$2))+(COUNTIF('Round 2 - Hole by Hole'!Q103,"="&amp;$Q$2))+(COUNTIF('Round 2 - Hole by Hole'!R103,"="&amp;$R$2))+(COUNTIF('Round 2 - Hole by Hole'!S103,"="&amp;$S$2))+(COUNTIF('Round 2 - Hole by Hole'!T103,"="&amp;$T$2))</f>
        <v>5</v>
      </c>
      <c r="M106" s="87">
        <f>SUM(COUNTIF('Round 2 - Hole by Hole'!B103,"="&amp;$B$2+1))+(COUNTIF('Round 2 - Hole by Hole'!C103,"="&amp;$C$2+1))+(COUNTIF('Round 2 - Hole by Hole'!D103,"="&amp;$D$2+1))+(COUNTIF('Round 2 - Hole by Hole'!E103,"="&amp;$E$2+1))+(COUNTIF('Round 2 - Hole by Hole'!F103,"="&amp;$F$2+1))+(COUNTIF('Round 2 - Hole by Hole'!G103,"="&amp;$G$2+1))+(COUNTIF('Round 2 - Hole by Hole'!H103,"="&amp;$H$2+1))+(COUNTIF('Round 2 - Hole by Hole'!I103,"="&amp;$I$2+1))+(COUNTIF('Round 2 - Hole by Hole'!J103,"="&amp;$J$2+1))+(COUNTIF('Round 2 - Hole by Hole'!L103,"="&amp;$L$2+1))+(COUNTIF('Round 2 - Hole by Hole'!M103,"="&amp;$M$2+1))+(COUNTIF('Round 2 - Hole by Hole'!N103,"="&amp;$N$2+1))+(COUNTIF('Round 2 - Hole by Hole'!O103,"="&amp;$O$2+1))+(COUNTIF('Round 2 - Hole by Hole'!P103,"="&amp;$P$2+1))+(COUNTIF('Round 2 - Hole by Hole'!Q103,"="&amp;$Q$2+1))+(COUNTIF('Round 2 - Hole by Hole'!R103,"="&amp;$R$2+1))+(COUNTIF('Round 2 - Hole by Hole'!S103,"="&amp;$S$2+1))+(COUNTIF('Round 2 - Hole by Hole'!T103,"="&amp;$T$2+1))</f>
        <v>10</v>
      </c>
      <c r="N106" s="87">
        <f>SUM(COUNTIF('Round 2 - Hole by Hole'!B103,"="&amp;$B$2+2))+(COUNTIF('Round 2 - Hole by Hole'!C103,"="&amp;$C$2+2))+(COUNTIF('Round 2 - Hole by Hole'!D103,"="&amp;$D$2+2))+(COUNTIF('Round 2 - Hole by Hole'!E103,"="&amp;$E$2+2))+(COUNTIF('Round 2 - Hole by Hole'!F103,"="&amp;$F$2+2))+(COUNTIF('Round 2 - Hole by Hole'!G103,"="&amp;$G$2+2))+(COUNTIF('Round 2 - Hole by Hole'!H103,"="&amp;$H$2+2))+(COUNTIF('Round 2 - Hole by Hole'!I103,"="&amp;$I$2+2))+(COUNTIF('Round 2 - Hole by Hole'!J103,"="&amp;$J$2+2))+(COUNTIF('Round 2 - Hole by Hole'!L103,"="&amp;$L$2+2))+(COUNTIF('Round 2 - Hole by Hole'!M103,"="&amp;$M$2+2))+(COUNTIF('Round 2 - Hole by Hole'!N103,"="&amp;$N$2+2))+(COUNTIF('Round 2 - Hole by Hole'!O103,"="&amp;$O$2+2))+(COUNTIF('Round 2 - Hole by Hole'!P103,"="&amp;$P$2+2))+(COUNTIF('Round 2 - Hole by Hole'!Q103,"="&amp;$Q$2+2))+(COUNTIF('Round 2 - Hole by Hole'!R103,"="&amp;$R$2+2))+(COUNTIF('Round 2 - Hole by Hole'!S103,"="&amp;$S$2+2))+(COUNTIF('Round 2 - Hole by Hole'!T103,"="&amp;$T$2+2))</f>
        <v>1</v>
      </c>
      <c r="O106" s="87">
        <f>SUM(COUNTIF('Round 2 - Hole by Hole'!B103,"&gt;"&amp;$B$2+2.1))+(COUNTIF('Round 2 - Hole by Hole'!C103,"&gt;"&amp;$C$2+2.1))+(COUNTIF('Round 2 - Hole by Hole'!D103,"&gt;"&amp;$D$2+2.1))+(COUNTIF('Round 2 - Hole by Hole'!E103,"&gt;"&amp;$E$2+2.1))+(COUNTIF('Round 2 - Hole by Hole'!F103,"&gt;"&amp;$F$2+2.1))+(COUNTIF('Round 2 - Hole by Hole'!G103,"&gt;"&amp;$G$2+2.1))+(COUNTIF('Round 2 - Hole by Hole'!H103,"&gt;"&amp;$H$2+2.1))+(COUNTIF('Round 2 - Hole by Hole'!I103,"&gt;"&amp;$I$2+2.1))+(COUNTIF('Round 2 - Hole by Hole'!J103,"&gt;"&amp;$J$2+2.1))+(COUNTIF('Round 2 - Hole by Hole'!L103,"&gt;"&amp;$L$2+2.1))+(COUNTIF('Round 2 - Hole by Hole'!M103,"&gt;"&amp;$M$2+2.1))+(COUNTIF('Round 2 - Hole by Hole'!N103,"&gt;"&amp;$N$2+2.1))+(COUNTIF('Round 2 - Hole by Hole'!O103,"&gt;"&amp;$O$2+2.1))+(COUNTIF('Round 2 - Hole by Hole'!P103,"&gt;"&amp;$P$2+2.1))+(COUNTIF('Round 2 - Hole by Hole'!Q103,"&gt;"&amp;$Q$2+2.1))+(COUNTIF('Round 2 - Hole by Hole'!R103,"&gt;"&amp;$R$2+2.1))+(COUNTIF('Round 2 - Hole by Hole'!S103,"&gt;"&amp;$S$2+2.1))+(COUNTIF('Round 2 - Hole by Hole'!T103,"&gt;"&amp;$T$2+2.1))</f>
        <v>0</v>
      </c>
      <c r="Q106" s="86">
        <f>SUM(COUNTIF('Round 3 - Hole by Hole'!B103,"&lt;"&amp;$B$3-1.9))+(COUNTIF('Round 3 - Hole by Hole'!C103,"&lt;"&amp;$C$3-1.9))+(COUNTIF('Round 3 - Hole by Hole'!D103,"&lt;"&amp;$D$3-1.9))+(COUNTIF('Round 3 - Hole by Hole'!E103,"&lt;"&amp;$E$3-1.9))+(COUNTIF('Round 3 - Hole by Hole'!F103,"&lt;"&amp;$F$3-1.9))+(COUNTIF('Round 3 - Hole by Hole'!G103,"&lt;"&amp;$G$3-1.9))+(COUNTIF('Round 3 - Hole by Hole'!H103,"&lt;"&amp;$H$3-1.9))+(COUNTIF('Round 3 - Hole by Hole'!I103,"&lt;"&amp;$I$3-1.9))+(COUNTIF('Round 3 - Hole by Hole'!J103,"&lt;"&amp;$J$3-1.9))+(COUNTIF('Round 3 - Hole by Hole'!L103,"&lt;"&amp;$L$3-1.9))+(COUNTIF('Round 3 - Hole by Hole'!M103,"&lt;"&amp;$M$3-1.9))+(COUNTIF('Round 3 - Hole by Hole'!N103,"&lt;"&amp;$N$3-1.9))+(COUNTIF('Round 3 - Hole by Hole'!O103,"&lt;"&amp;$O$3-1.9))+(COUNTIF('Round 3 - Hole by Hole'!P103,"&lt;"&amp;$P$3-1.9))+(COUNTIF('Round 3 - Hole by Hole'!Q103,"&lt;"&amp;$Q$3-1.9))+(COUNTIF('Round 3 - Hole by Hole'!R103,"&lt;"&amp;$R$3-1.9))+(COUNTIF('Round 3 - Hole by Hole'!S103,"&lt;"&amp;$S$3-1.9))+(COUNTIF('Round 3 - Hole by Hole'!T103,"&lt;"&amp;$T$3-1.9))</f>
        <v>0</v>
      </c>
      <c r="R106" s="87">
        <f>SUM(COUNTIF('Round 3 - Hole by Hole'!B103,"="&amp;$B$3-1))+(COUNTIF('Round 3 - Hole by Hole'!C103,"="&amp;$C$3-1))+(COUNTIF('Round 3 - Hole by Hole'!D103,"="&amp;$D$3-1))+(COUNTIF('Round 3 - Hole by Hole'!E103,"="&amp;$E$3-1))+(COUNTIF('Round 3 - Hole by Hole'!F103,"="&amp;$F$3-1))+(COUNTIF('Round 3 - Hole by Hole'!G103,"="&amp;$G$3-1))+(COUNTIF('Round 3 - Hole by Hole'!H103,"="&amp;$H$3-1))+(COUNTIF('Round 3 - Hole by Hole'!I103,"="&amp;$I$3-1))+(COUNTIF('Round 3 - Hole by Hole'!J103,"="&amp;$J$3-1))+(COUNTIF('Round 3 - Hole by Hole'!L103,"="&amp;$L$3-1))+(COUNTIF('Round 3 - Hole by Hole'!M103,"="&amp;$M$3-1))+(COUNTIF('Round 3 - Hole by Hole'!N103,"="&amp;$N$3-1))+(COUNTIF('Round 3 - Hole by Hole'!O103,"="&amp;$O$3-1))+(COUNTIF('Round 3 - Hole by Hole'!P103,"="&amp;$P$3-1))+(COUNTIF('Round 3 - Hole by Hole'!Q103,"="&amp;$Q$3-1))+(COUNTIF('Round 3 - Hole by Hole'!R103,"="&amp;$R$3-1))+(COUNTIF('Round 3 - Hole by Hole'!S103,"="&amp;$S$3-1))+(COUNTIF('Round 3 - Hole by Hole'!T103,"="&amp;$T$3-1))</f>
        <v>1</v>
      </c>
      <c r="S106" s="87">
        <f>SUM(COUNTIF('Round 3 - Hole by Hole'!B103,"="&amp;$B$3))+(COUNTIF('Round 3 - Hole by Hole'!C103,"="&amp;$C$3))+(COUNTIF('Round 3 - Hole by Hole'!D103,"="&amp;$D$3))+(COUNTIF('Round 3 - Hole by Hole'!E103,"="&amp;$E$3))+(COUNTIF('Round 3 - Hole by Hole'!F103,"="&amp;$F$3))+(COUNTIF('Round 3 - Hole by Hole'!G103,"="&amp;$G$3))+(COUNTIF('Round 3 - Hole by Hole'!H103,"="&amp;$H$3))+(COUNTIF('Round 3 - Hole by Hole'!I103,"="&amp;$I$3))+(COUNTIF('Round 3 - Hole by Hole'!J103,"="&amp;$J$3))+(COUNTIF('Round 3 - Hole by Hole'!L103,"="&amp;$L$3))+(COUNTIF('Round 3 - Hole by Hole'!M103,"="&amp;$M$3))+(COUNTIF('Round 3 - Hole by Hole'!N103,"="&amp;$N$3))+(COUNTIF('Round 3 - Hole by Hole'!O103,"="&amp;$O$3))+(COUNTIF('Round 3 - Hole by Hole'!P103,"="&amp;$P$3))+(COUNTIF('Round 3 - Hole by Hole'!Q103,"="&amp;$Q$3))+(COUNTIF('Round 3 - Hole by Hole'!R103,"="&amp;$R$3))+(COUNTIF('Round 3 - Hole by Hole'!S103,"="&amp;$S$3))+(COUNTIF('Round 3 - Hole by Hole'!T103,"="&amp;$T$3))</f>
        <v>11</v>
      </c>
      <c r="T106" s="87">
        <f>SUM(COUNTIF('Round 3 - Hole by Hole'!B103,"="&amp;$B$3+1))+(COUNTIF('Round 3 - Hole by Hole'!C103,"="&amp;$C$3+1))+(COUNTIF('Round 3 - Hole by Hole'!D103,"="&amp;$D$3+1))+(COUNTIF('Round 3 - Hole by Hole'!E103,"="&amp;$E$3+1))+(COUNTIF('Round 3 - Hole by Hole'!F103,"="&amp;$F$3+1))+(COUNTIF('Round 3 - Hole by Hole'!G103,"="&amp;$G$3+1))+(COUNTIF('Round 3 - Hole by Hole'!H103,"="&amp;$H$3+1))+(COUNTIF('Round 3 - Hole by Hole'!I103,"="&amp;$I$3+1))+(COUNTIF('Round 3 - Hole by Hole'!J103,"="&amp;$J$3+1))+(COUNTIF('Round 3 - Hole by Hole'!L103,"="&amp;$L$3+1))+(COUNTIF('Round 3 - Hole by Hole'!M103,"="&amp;$M$3+1))+(COUNTIF('Round 3 - Hole by Hole'!N103,"="&amp;$N$3+1))+(COUNTIF('Round 3 - Hole by Hole'!O103,"="&amp;$O$3+1))+(COUNTIF('Round 3 - Hole by Hole'!P103,"="&amp;$P$3+1))+(COUNTIF('Round 3 - Hole by Hole'!Q103,"="&amp;$Q$3+1))+(COUNTIF('Round 3 - Hole by Hole'!R103,"="&amp;$R$3+1))+(COUNTIF('Round 3 - Hole by Hole'!S103,"="&amp;$S$3+1))+(COUNTIF('Round 3 - Hole by Hole'!T103,"="&amp;$T$3+1))</f>
        <v>6</v>
      </c>
      <c r="U106" s="87">
        <f>SUM(COUNTIF('Round 3 - Hole by Hole'!B103,"="&amp;$B$3+2))+(COUNTIF('Round 3 - Hole by Hole'!C103,"="&amp;$C$3+2))+(COUNTIF('Round 3 - Hole by Hole'!D103,"="&amp;$D$3+2))+(COUNTIF('Round 3 - Hole by Hole'!E103,"="&amp;$E$3+2))+(COUNTIF('Round 3 - Hole by Hole'!F103,"="&amp;$F$3+2))+(COUNTIF('Round 3 - Hole by Hole'!G103,"="&amp;$G$3+2))+(COUNTIF('Round 3 - Hole by Hole'!H103,"="&amp;$H$3+2))+(COUNTIF('Round 3 - Hole by Hole'!I103,"="&amp;$I$3+2))+(COUNTIF('Round 3 - Hole by Hole'!J103,"="&amp;$J$3+2))+(COUNTIF('Round 3 - Hole by Hole'!L103,"="&amp;$L$3+2))+(COUNTIF('Round 3 - Hole by Hole'!M103,"="&amp;$M$3+2))+(COUNTIF('Round 3 - Hole by Hole'!N103,"="&amp;$N$3+2))+(COUNTIF('Round 3 - Hole by Hole'!O103,"="&amp;$O$3+2))+(COUNTIF('Round 3 - Hole by Hole'!P103,"="&amp;$P$3+2))+(COUNTIF('Round 3 - Hole by Hole'!Q103,"="&amp;$Q$3+2))+(COUNTIF('Round 3 - Hole by Hole'!R103,"="&amp;$R$3+2))+(COUNTIF('Round 3 - Hole by Hole'!S103,"="&amp;$S$3+2))+(COUNTIF('Round 3 - Hole by Hole'!T103,"="&amp;$T$3+2))</f>
        <v>0</v>
      </c>
      <c r="V106" s="87">
        <f>SUM(COUNTIF('Round 3 - Hole by Hole'!B103,"&gt;"&amp;$B$3+2.1))+(COUNTIF('Round 3 - Hole by Hole'!C103,"&gt;"&amp;$C$3+2.1))+(COUNTIF('Round 3 - Hole by Hole'!D103,"&gt;"&amp;$D$3+2.1))+(COUNTIF('Round 3 - Hole by Hole'!E103,"&gt;"&amp;$E$3+2.1))+(COUNTIF('Round 3 - Hole by Hole'!F103,"&gt;"&amp;$F$3+2.1))+(COUNTIF('Round 3 - Hole by Hole'!G103,"&gt;"&amp;$G$3+2.1))+(COUNTIF('Round 3 - Hole by Hole'!H103,"&gt;"&amp;$H$3+2.1))+(COUNTIF('Round 3 - Hole by Hole'!I103,"&gt;"&amp;$I$3+2.1))+(COUNTIF('Round 3 - Hole by Hole'!J103,"&gt;"&amp;$J$3+2.1))+(COUNTIF('Round 3 - Hole by Hole'!L103,"&gt;"&amp;$L$3+2.1))+(COUNTIF('Round 3 - Hole by Hole'!M103,"&gt;"&amp;$M$3+2.1))+(COUNTIF('Round 3 - Hole by Hole'!N103,"&gt;"&amp;$N$3+2.1))+(COUNTIF('Round 3 - Hole by Hole'!O103,"&gt;"&amp;$O$3+2.1))+(COUNTIF('Round 3 - Hole by Hole'!P103,"&gt;"&amp;$P$3+2.1))+(COUNTIF('Round 3 - Hole by Hole'!Q103,"&gt;"&amp;$Q$3+2.1))+(COUNTIF('Round 3 - Hole by Hole'!R103,"&gt;"&amp;$R$3+2.1))+(COUNTIF('Round 3 - Hole by Hole'!S103,"&gt;"&amp;$S$3+2.1))+(COUNTIF('Round 3 - Hole by Hole'!T103,"&gt;"&amp;$T$3+2.1))</f>
        <v>0</v>
      </c>
      <c r="X106" s="86">
        <f>SUM(C106,J106,Q106)</f>
        <v>0</v>
      </c>
      <c r="Y106" s="86">
        <f t="shared" ref="Y106:Y110" si="149">SUM(D106,K106,R106)</f>
        <v>4</v>
      </c>
      <c r="Z106" s="86">
        <f t="shared" ref="Z106:Z110" si="150">SUM(E106,L106,S106)</f>
        <v>26</v>
      </c>
      <c r="AA106" s="86">
        <f t="shared" ref="AA106:AA110" si="151">SUM(F106,M106,T106)</f>
        <v>22</v>
      </c>
      <c r="AB106" s="86">
        <f t="shared" ref="AB106:AB110" si="152">SUM(G106,N106,U106)</f>
        <v>2</v>
      </c>
      <c r="AC106" s="86">
        <f>SUM(H106,O106,V106)</f>
        <v>0</v>
      </c>
    </row>
    <row r="107" spans="1:29">
      <c r="A107" s="60" t="str">
        <f>'Players by Team'!M35</f>
        <v>JACEE FIELDS</v>
      </c>
      <c r="B107" s="90"/>
      <c r="C107" s="110">
        <f>SUM(COUNTIF('Round 1 - Hole by Hole'!B104,"&lt;"&amp;$B$2-1.9))+(COUNTIF('Round 1 - Hole by Hole'!C104,"&lt;"&amp;$C$2-1.9))+(COUNTIF('Round 1 - Hole by Hole'!D104,"&lt;"&amp;$D$2-1.9))+(COUNTIF('Round 1 - Hole by Hole'!E104,"&lt;"&amp;$E$2-1.9))+(COUNTIF('Round 1 - Hole by Hole'!F104,"&lt;"&amp;$F$2-1.9))+(COUNTIF('Round 1 - Hole by Hole'!G104,"&lt;"&amp;$G$2-1.9))+(COUNTIF('Round 1 - Hole by Hole'!H104,"&lt;"&amp;$H$2-1.9))+(COUNTIF('Round 1 - Hole by Hole'!I104,"&lt;"&amp;$I$2-1.9))+(COUNTIF('Round 1 - Hole by Hole'!J104,"&lt;"&amp;$J$2-1.9))+(COUNTIF('Round 1 - Hole by Hole'!L104,"&lt;"&amp;$L$2-1.9))+(COUNTIF('Round 1 - Hole by Hole'!M104,"&lt;"&amp;$M$2-1.9))+(COUNTIF('Round 1 - Hole by Hole'!N104,"&lt;"&amp;$N$2-1.9))+(COUNTIF('Round 1 - Hole by Hole'!O104,"&lt;"&amp;$O$2-1.9))+(COUNTIF('Round 1 - Hole by Hole'!P104,"&lt;"&amp;$P$2-1.9))+(COUNTIF('Round 1 - Hole by Hole'!Q104,"&lt;"&amp;$Q$2-1.9))+(COUNTIF('Round 1 - Hole by Hole'!R104,"&lt;"&amp;$R$2-1.9))+(COUNTIF('Round 1 - Hole by Hole'!S104,"&lt;"&amp;$S$2-1.9))+(COUNTIF('Round 1 - Hole by Hole'!T104,"&lt;"&amp;$T$2-1.9))</f>
        <v>0</v>
      </c>
      <c r="D107" s="110">
        <f>SUM(COUNTIF('Round 1 - Hole by Hole'!B104,"="&amp;$B$2-1))+(COUNTIF('Round 1 - Hole by Hole'!C104,"="&amp;$C$2-1))+(COUNTIF('Round 1 - Hole by Hole'!D104,"="&amp;$D$2-1))+(COUNTIF('Round 1 - Hole by Hole'!E104,"="&amp;$E$2-1))+(COUNTIF('Round 1 - Hole by Hole'!F104,"="&amp;$F$2-1))+(COUNTIF('Round 1 - Hole by Hole'!G104,"="&amp;$G$2-1))+(COUNTIF('Round 1 - Hole by Hole'!H104,"="&amp;$H$2-1))+(COUNTIF('Round 1 - Hole by Hole'!I104,"="&amp;$I$2-1))+(COUNTIF('Round 1 - Hole by Hole'!J104,"="&amp;$J$2-1))+(COUNTIF('Round 1 - Hole by Hole'!L104,"="&amp;$L$2-1))+(COUNTIF('Round 1 - Hole by Hole'!M104,"="&amp;$M$2-1))+(COUNTIF('Round 1 - Hole by Hole'!N104,"="&amp;$N$2-1))+(COUNTIF('Round 1 - Hole by Hole'!O104,"="&amp;$O$2-1))+(COUNTIF('Round 1 - Hole by Hole'!P104,"="&amp;$P$2-1))+(COUNTIF('Round 1 - Hole by Hole'!Q104,"="&amp;$Q$2-1))+(COUNTIF('Round 1 - Hole by Hole'!R104,"="&amp;$R$2-1))+(COUNTIF('Round 1 - Hole by Hole'!S104,"="&amp;$S$2-1))+(COUNTIF('Round 1 - Hole by Hole'!T104,"="&amp;$T$2-1))</f>
        <v>3</v>
      </c>
      <c r="E107" s="110">
        <f>SUM(COUNTIF('Round 1 - Hole by Hole'!B104,"="&amp;$B$2))+(COUNTIF('Round 1 - Hole by Hole'!C104,"="&amp;$C$2))+(COUNTIF('Round 1 - Hole by Hole'!D104,"="&amp;$D$2))+(COUNTIF('Round 1 - Hole by Hole'!E104,"="&amp;$E$2))+(COUNTIF('Round 1 - Hole by Hole'!F104,"="&amp;$F$2))+(COUNTIF('Round 1 - Hole by Hole'!G104,"="&amp;$G$2))+(COUNTIF('Round 1 - Hole by Hole'!H104,"="&amp;$H$2))+(COUNTIF('Round 1 - Hole by Hole'!I104,"="&amp;$I$2))+(COUNTIF('Round 1 - Hole by Hole'!J104,"="&amp;$J$2))+(COUNTIF('Round 1 - Hole by Hole'!L104,"="&amp;$L$2))+(COUNTIF('Round 1 - Hole by Hole'!M104,"="&amp;$M$2))+(COUNTIF('Round 1 - Hole by Hole'!N104,"="&amp;$N$2))+(COUNTIF('Round 1 - Hole by Hole'!O104,"="&amp;$O$2))+(COUNTIF('Round 1 - Hole by Hole'!P104,"="&amp;$P$2))+(COUNTIF('Round 1 - Hole by Hole'!Q104,"="&amp;$Q$2))+(COUNTIF('Round 1 - Hole by Hole'!R104,"="&amp;$R$2))+(COUNTIF('Round 1 - Hole by Hole'!S104,"="&amp;$S$2))+(COUNTIF('Round 1 - Hole by Hole'!T104,"="&amp;$T$2))</f>
        <v>12</v>
      </c>
      <c r="F107" s="110">
        <f>SUM(COUNTIF('Round 1 - Hole by Hole'!B104,"="&amp;$B$2+1))+(COUNTIF('Round 1 - Hole by Hole'!C104,"="&amp;$C$2+1))+(COUNTIF('Round 1 - Hole by Hole'!D104,"="&amp;$D$2+1))+(COUNTIF('Round 1 - Hole by Hole'!E104,"="&amp;$E$2+1))+(COUNTIF('Round 1 - Hole by Hole'!F104,"="&amp;$F$2+1))+(COUNTIF('Round 1 - Hole by Hole'!G104,"="&amp;$G$2+1))+(COUNTIF('Round 1 - Hole by Hole'!H104,"="&amp;$H$2+1))+(COUNTIF('Round 1 - Hole by Hole'!I104,"="&amp;$I$2+1))+(COUNTIF('Round 1 - Hole by Hole'!J104,"="&amp;$J$2+1))+(COUNTIF('Round 1 - Hole by Hole'!L104,"="&amp;$L$2+1))+(COUNTIF('Round 1 - Hole by Hole'!M104,"="&amp;$M$2+1))+(COUNTIF('Round 1 - Hole by Hole'!N104,"="&amp;$N$2+1))+(COUNTIF('Round 1 - Hole by Hole'!O104,"="&amp;$O$2+1))+(COUNTIF('Round 1 - Hole by Hole'!P104,"="&amp;$P$2+1))+(COUNTIF('Round 1 - Hole by Hole'!Q104,"="&amp;$Q$2+1))+(COUNTIF('Round 1 - Hole by Hole'!R104,"="&amp;$R$2+1))+(COUNTIF('Round 1 - Hole by Hole'!S104,"="&amp;$S$2+1))+(COUNTIF('Round 1 - Hole by Hole'!T104,"="&amp;$T$2+1))</f>
        <v>3</v>
      </c>
      <c r="G107" s="110">
        <f>SUM(COUNTIF('Round 1 - Hole by Hole'!B104,"="&amp;$B$2+2))+(COUNTIF('Round 1 - Hole by Hole'!C104,"="&amp;$C$2+2))+(COUNTIF('Round 1 - Hole by Hole'!D104,"="&amp;$D$2+2))+(COUNTIF('Round 1 - Hole by Hole'!E104,"="&amp;$E$2+2))+(COUNTIF('Round 1 - Hole by Hole'!F104,"="&amp;$F$2+2))+(COUNTIF('Round 1 - Hole by Hole'!G104,"="&amp;$G$2+2))+(COUNTIF('Round 1 - Hole by Hole'!H104,"="&amp;$H$2+2))+(COUNTIF('Round 1 - Hole by Hole'!I104,"="&amp;$I$2+2))+(COUNTIF('Round 1 - Hole by Hole'!J104,"="&amp;$J$2+2))+(COUNTIF('Round 1 - Hole by Hole'!L104,"="&amp;$L$2+2))+(COUNTIF('Round 1 - Hole by Hole'!M104,"="&amp;$M$2+2))+(COUNTIF('Round 1 - Hole by Hole'!N104,"="&amp;$N$2+2))+(COUNTIF('Round 1 - Hole by Hole'!O104,"="&amp;$O$2+2))+(COUNTIF('Round 1 - Hole by Hole'!P104,"="&amp;$P$2+2))+(COUNTIF('Round 1 - Hole by Hole'!Q104,"="&amp;$Q$2+2))+(COUNTIF('Round 1 - Hole by Hole'!R104,"="&amp;$R$2+2))+(COUNTIF('Round 1 - Hole by Hole'!S104,"="&amp;$S$2+2))+(COUNTIF('Round 1 - Hole by Hole'!T104,"="&amp;$T$2+2))</f>
        <v>0</v>
      </c>
      <c r="H107" s="110">
        <f>SUM(COUNTIF('Round 1 - Hole by Hole'!B104,"&gt;"&amp;$B$2+2.1))+(COUNTIF('Round 1 - Hole by Hole'!C104,"&gt;"&amp;$C$2+2.1))+(COUNTIF('Round 1 - Hole by Hole'!D104,"&gt;"&amp;$D$2+2.1))+(COUNTIF('Round 1 - Hole by Hole'!E104,"&gt;"&amp;$E$2+2.1))+(COUNTIF('Round 1 - Hole by Hole'!F104,"&gt;"&amp;$F$2+2.1))+(COUNTIF('Round 1 - Hole by Hole'!G104,"&gt;"&amp;$G$2+2.1))+(COUNTIF('Round 1 - Hole by Hole'!H104,"&gt;"&amp;$H$2+2.1))+(COUNTIF('Round 1 - Hole by Hole'!I104,"&gt;"&amp;$I$2+2.1))+(COUNTIF('Round 1 - Hole by Hole'!J104,"&gt;"&amp;$J$2+2.1))+(COUNTIF('Round 1 - Hole by Hole'!L104,"&gt;"&amp;$L$2+2.1))+(COUNTIF('Round 1 - Hole by Hole'!M104,"&gt;"&amp;$M$2+2.1))+(COUNTIF('Round 1 - Hole by Hole'!N104,"&gt;"&amp;$N$2+2.1))+(COUNTIF('Round 1 - Hole by Hole'!O104,"&gt;"&amp;$O$2+2.1))+(COUNTIF('Round 1 - Hole by Hole'!P104,"&gt;"&amp;$P$2+2.1))+(COUNTIF('Round 1 - Hole by Hole'!Q104,"&gt;"&amp;$Q$2+2.1))+(COUNTIF('Round 1 - Hole by Hole'!R104,"&gt;"&amp;$R$2+2.1))+(COUNTIF('Round 1 - Hole by Hole'!S104,"&gt;"&amp;$S$2+2.1))+(COUNTIF('Round 1 - Hole by Hole'!T104,"&gt;"&amp;$T$2+2.1))</f>
        <v>0</v>
      </c>
      <c r="J107" s="110">
        <f>SUM(COUNTIF('Round 2 - Hole by Hole'!B104,"&lt;"&amp;$B$2-1.9))+(COUNTIF('Round 2 - Hole by Hole'!C104,"&lt;"&amp;$C$2-1.9))+(COUNTIF('Round 2 - Hole by Hole'!D104,"&lt;"&amp;$D$2-1.9))+(COUNTIF('Round 2 - Hole by Hole'!E104,"&lt;"&amp;$E$2-1.9))+(COUNTIF('Round 2 - Hole by Hole'!F104,"&lt;"&amp;$F$2-1.9))+(COUNTIF('Round 2 - Hole by Hole'!G104,"&lt;"&amp;$G$2-1.9))+(COUNTIF('Round 2 - Hole by Hole'!H104,"&lt;"&amp;$H$2-1.9))+(COUNTIF('Round 2 - Hole by Hole'!I104,"&lt;"&amp;$I$2-1.9))+(COUNTIF('Round 2 - Hole by Hole'!J104,"&lt;"&amp;$J$2-1.9))+(COUNTIF('Round 2 - Hole by Hole'!L104,"&lt;"&amp;$L$2-1.9))+(COUNTIF('Round 2 - Hole by Hole'!M104,"&lt;"&amp;$M$2-1.9))+(COUNTIF('Round 2 - Hole by Hole'!N104,"&lt;"&amp;$N$2-1.9))+(COUNTIF('Round 2 - Hole by Hole'!O104,"&lt;"&amp;$O$2-1.9))+(COUNTIF('Round 2 - Hole by Hole'!P104,"&lt;"&amp;$P$2-1.9))+(COUNTIF('Round 2 - Hole by Hole'!Q104,"&lt;"&amp;$Q$2-1.9))+(COUNTIF('Round 2 - Hole by Hole'!R104,"&lt;"&amp;$R$2-1.9))+(COUNTIF('Round 2 - Hole by Hole'!S104,"&lt;"&amp;$S$2-1.9))+(COUNTIF('Round 2 - Hole by Hole'!T104,"&lt;"&amp;$T$2-1.9))</f>
        <v>0</v>
      </c>
      <c r="K107" s="110">
        <f>SUM(COUNTIF('Round 2 - Hole by Hole'!B104,"="&amp;$B$2-1))+(COUNTIF('Round 2 - Hole by Hole'!C104,"="&amp;$C$2-1))+(COUNTIF('Round 2 - Hole by Hole'!D104,"="&amp;$D$2-1))+(COUNTIF('Round 2 - Hole by Hole'!E104,"="&amp;$E$2-1))+(COUNTIF('Round 2 - Hole by Hole'!F104,"="&amp;$F$2-1))+(COUNTIF('Round 2 - Hole by Hole'!G104,"="&amp;$G$2-1))+(COUNTIF('Round 2 - Hole by Hole'!H104,"="&amp;$H$2-1))+(COUNTIF('Round 2 - Hole by Hole'!I104,"="&amp;$I$2-1))+(COUNTIF('Round 2 - Hole by Hole'!J104,"="&amp;$J$2-1))+(COUNTIF('Round 2 - Hole by Hole'!L104,"="&amp;$L$2-1))+(COUNTIF('Round 2 - Hole by Hole'!M104,"="&amp;$M$2-1))+(COUNTIF('Round 2 - Hole by Hole'!N104,"="&amp;$N$2-1))+(COUNTIF('Round 2 - Hole by Hole'!O104,"="&amp;$O$2-1))+(COUNTIF('Round 2 - Hole by Hole'!P104,"="&amp;$P$2-1))+(COUNTIF('Round 2 - Hole by Hole'!Q104,"="&amp;$Q$2-1))+(COUNTIF('Round 2 - Hole by Hole'!R104,"="&amp;$R$2-1))+(COUNTIF('Round 2 - Hole by Hole'!S104,"="&amp;$S$2-1))+(COUNTIF('Round 2 - Hole by Hole'!T104,"="&amp;$T$2-1))</f>
        <v>3</v>
      </c>
      <c r="L107" s="110">
        <f>SUM(COUNTIF('Round 2 - Hole by Hole'!B104,"="&amp;$B$2))+(COUNTIF('Round 2 - Hole by Hole'!C104,"="&amp;$C$2))+(COUNTIF('Round 2 - Hole by Hole'!D104,"="&amp;$D$2))+(COUNTIF('Round 2 - Hole by Hole'!E104,"="&amp;$E$2))+(COUNTIF('Round 2 - Hole by Hole'!F104,"="&amp;$F$2))+(COUNTIF('Round 2 - Hole by Hole'!G104,"="&amp;$G$2))+(COUNTIF('Round 2 - Hole by Hole'!H104,"="&amp;$H$2))+(COUNTIF('Round 2 - Hole by Hole'!I104,"="&amp;$I$2))+(COUNTIF('Round 2 - Hole by Hole'!J104,"="&amp;$J$2))+(COUNTIF('Round 2 - Hole by Hole'!L104,"="&amp;$L$2))+(COUNTIF('Round 2 - Hole by Hole'!M104,"="&amp;$M$2))+(COUNTIF('Round 2 - Hole by Hole'!N104,"="&amp;$N$2))+(COUNTIF('Round 2 - Hole by Hole'!O104,"="&amp;$O$2))+(COUNTIF('Round 2 - Hole by Hole'!P104,"="&amp;$P$2))+(COUNTIF('Round 2 - Hole by Hole'!Q104,"="&amp;$Q$2))+(COUNTIF('Round 2 - Hole by Hole'!R104,"="&amp;$R$2))+(COUNTIF('Round 2 - Hole by Hole'!S104,"="&amp;$S$2))+(COUNTIF('Round 2 - Hole by Hole'!T104,"="&amp;$T$2))</f>
        <v>11</v>
      </c>
      <c r="M107" s="110">
        <f>SUM(COUNTIF('Round 2 - Hole by Hole'!B104,"="&amp;$B$2+1))+(COUNTIF('Round 2 - Hole by Hole'!C104,"="&amp;$C$2+1))+(COUNTIF('Round 2 - Hole by Hole'!D104,"="&amp;$D$2+1))+(COUNTIF('Round 2 - Hole by Hole'!E104,"="&amp;$E$2+1))+(COUNTIF('Round 2 - Hole by Hole'!F104,"="&amp;$F$2+1))+(COUNTIF('Round 2 - Hole by Hole'!G104,"="&amp;$G$2+1))+(COUNTIF('Round 2 - Hole by Hole'!H104,"="&amp;$H$2+1))+(COUNTIF('Round 2 - Hole by Hole'!I104,"="&amp;$I$2+1))+(COUNTIF('Round 2 - Hole by Hole'!J104,"="&amp;$J$2+1))+(COUNTIF('Round 2 - Hole by Hole'!L104,"="&amp;$L$2+1))+(COUNTIF('Round 2 - Hole by Hole'!M104,"="&amp;$M$2+1))+(COUNTIF('Round 2 - Hole by Hole'!N104,"="&amp;$N$2+1))+(COUNTIF('Round 2 - Hole by Hole'!O104,"="&amp;$O$2+1))+(COUNTIF('Round 2 - Hole by Hole'!P104,"="&amp;$P$2+1))+(COUNTIF('Round 2 - Hole by Hole'!Q104,"="&amp;$Q$2+1))+(COUNTIF('Round 2 - Hole by Hole'!R104,"="&amp;$R$2+1))+(COUNTIF('Round 2 - Hole by Hole'!S104,"="&amp;$S$2+1))+(COUNTIF('Round 2 - Hole by Hole'!T104,"="&amp;$T$2+1))</f>
        <v>2</v>
      </c>
      <c r="N107" s="110">
        <f>SUM(COUNTIF('Round 2 - Hole by Hole'!B104,"="&amp;$B$2+2))+(COUNTIF('Round 2 - Hole by Hole'!C104,"="&amp;$C$2+2))+(COUNTIF('Round 2 - Hole by Hole'!D104,"="&amp;$D$2+2))+(COUNTIF('Round 2 - Hole by Hole'!E104,"="&amp;$E$2+2))+(COUNTIF('Round 2 - Hole by Hole'!F104,"="&amp;$F$2+2))+(COUNTIF('Round 2 - Hole by Hole'!G104,"="&amp;$G$2+2))+(COUNTIF('Round 2 - Hole by Hole'!H104,"="&amp;$H$2+2))+(COUNTIF('Round 2 - Hole by Hole'!I104,"="&amp;$I$2+2))+(COUNTIF('Round 2 - Hole by Hole'!J104,"="&amp;$J$2+2))+(COUNTIF('Round 2 - Hole by Hole'!L104,"="&amp;$L$2+2))+(COUNTIF('Round 2 - Hole by Hole'!M104,"="&amp;$M$2+2))+(COUNTIF('Round 2 - Hole by Hole'!N104,"="&amp;$N$2+2))+(COUNTIF('Round 2 - Hole by Hole'!O104,"="&amp;$O$2+2))+(COUNTIF('Round 2 - Hole by Hole'!P104,"="&amp;$P$2+2))+(COUNTIF('Round 2 - Hole by Hole'!Q104,"="&amp;$Q$2+2))+(COUNTIF('Round 2 - Hole by Hole'!R104,"="&amp;$R$2+2))+(COUNTIF('Round 2 - Hole by Hole'!S104,"="&amp;$S$2+2))+(COUNTIF('Round 2 - Hole by Hole'!T104,"="&amp;$T$2+2))</f>
        <v>1</v>
      </c>
      <c r="O107" s="110">
        <f>SUM(COUNTIF('Round 2 - Hole by Hole'!B104,"&gt;"&amp;$B$2+2.1))+(COUNTIF('Round 2 - Hole by Hole'!C104,"&gt;"&amp;$C$2+2.1))+(COUNTIF('Round 2 - Hole by Hole'!D104,"&gt;"&amp;$D$2+2.1))+(COUNTIF('Round 2 - Hole by Hole'!E104,"&gt;"&amp;$E$2+2.1))+(COUNTIF('Round 2 - Hole by Hole'!F104,"&gt;"&amp;$F$2+2.1))+(COUNTIF('Round 2 - Hole by Hole'!G104,"&gt;"&amp;$G$2+2.1))+(COUNTIF('Round 2 - Hole by Hole'!H104,"&gt;"&amp;$H$2+2.1))+(COUNTIF('Round 2 - Hole by Hole'!I104,"&gt;"&amp;$I$2+2.1))+(COUNTIF('Round 2 - Hole by Hole'!J104,"&gt;"&amp;$J$2+2.1))+(COUNTIF('Round 2 - Hole by Hole'!L104,"&gt;"&amp;$L$2+2.1))+(COUNTIF('Round 2 - Hole by Hole'!M104,"&gt;"&amp;$M$2+2.1))+(COUNTIF('Round 2 - Hole by Hole'!N104,"&gt;"&amp;$N$2+2.1))+(COUNTIF('Round 2 - Hole by Hole'!O104,"&gt;"&amp;$O$2+2.1))+(COUNTIF('Round 2 - Hole by Hole'!P104,"&gt;"&amp;$P$2+2.1))+(COUNTIF('Round 2 - Hole by Hole'!Q104,"&gt;"&amp;$Q$2+2.1))+(COUNTIF('Round 2 - Hole by Hole'!R104,"&gt;"&amp;$R$2+2.1))+(COUNTIF('Round 2 - Hole by Hole'!S104,"&gt;"&amp;$S$2+2.1))+(COUNTIF('Round 2 - Hole by Hole'!T104,"&gt;"&amp;$T$2+2.1))</f>
        <v>1</v>
      </c>
      <c r="Q107" s="110">
        <f>SUM(COUNTIF('Round 3 - Hole by Hole'!B104,"&lt;"&amp;$B$3-1.9))+(COUNTIF('Round 3 - Hole by Hole'!C104,"&lt;"&amp;$C$3-1.9))+(COUNTIF('Round 3 - Hole by Hole'!D104,"&lt;"&amp;$D$3-1.9))+(COUNTIF('Round 3 - Hole by Hole'!E104,"&lt;"&amp;$E$3-1.9))+(COUNTIF('Round 3 - Hole by Hole'!F104,"&lt;"&amp;$F$3-1.9))+(COUNTIF('Round 3 - Hole by Hole'!G104,"&lt;"&amp;$G$3-1.9))+(COUNTIF('Round 3 - Hole by Hole'!H104,"&lt;"&amp;$H$3-1.9))+(COUNTIF('Round 3 - Hole by Hole'!I104,"&lt;"&amp;$I$3-1.9))+(COUNTIF('Round 3 - Hole by Hole'!J104,"&lt;"&amp;$J$3-1.9))+(COUNTIF('Round 3 - Hole by Hole'!L104,"&lt;"&amp;$L$3-1.9))+(COUNTIF('Round 3 - Hole by Hole'!M104,"&lt;"&amp;$M$3-1.9))+(COUNTIF('Round 3 - Hole by Hole'!N104,"&lt;"&amp;$N$3-1.9))+(COUNTIF('Round 3 - Hole by Hole'!O104,"&lt;"&amp;$O$3-1.9))+(COUNTIF('Round 3 - Hole by Hole'!P104,"&lt;"&amp;$P$3-1.9))+(COUNTIF('Round 3 - Hole by Hole'!Q104,"&lt;"&amp;$Q$3-1.9))+(COUNTIF('Round 3 - Hole by Hole'!R104,"&lt;"&amp;$R$3-1.9))+(COUNTIF('Round 3 - Hole by Hole'!S104,"&lt;"&amp;$S$3-1.9))+(COUNTIF('Round 3 - Hole by Hole'!T104,"&lt;"&amp;$T$3-1.9))</f>
        <v>0</v>
      </c>
      <c r="R107" s="110">
        <f>SUM(COUNTIF('Round 3 - Hole by Hole'!B104,"="&amp;$B$3-1))+(COUNTIF('Round 3 - Hole by Hole'!C104,"="&amp;$C$3-1))+(COUNTIF('Round 3 - Hole by Hole'!D104,"="&amp;$D$3-1))+(COUNTIF('Round 3 - Hole by Hole'!E104,"="&amp;$E$3-1))+(COUNTIF('Round 3 - Hole by Hole'!F104,"="&amp;$F$3-1))+(COUNTIF('Round 3 - Hole by Hole'!G104,"="&amp;$G$3-1))+(COUNTIF('Round 3 - Hole by Hole'!H104,"="&amp;$H$3-1))+(COUNTIF('Round 3 - Hole by Hole'!I104,"="&amp;$I$3-1))+(COUNTIF('Round 3 - Hole by Hole'!J104,"="&amp;$J$3-1))+(COUNTIF('Round 3 - Hole by Hole'!L104,"="&amp;$L$3-1))+(COUNTIF('Round 3 - Hole by Hole'!M104,"="&amp;$M$3-1))+(COUNTIF('Round 3 - Hole by Hole'!N104,"="&amp;$N$3-1))+(COUNTIF('Round 3 - Hole by Hole'!O104,"="&amp;$O$3-1))+(COUNTIF('Round 3 - Hole by Hole'!P104,"="&amp;$P$3-1))+(COUNTIF('Round 3 - Hole by Hole'!Q104,"="&amp;$Q$3-1))+(COUNTIF('Round 3 - Hole by Hole'!R104,"="&amp;$R$3-1))+(COUNTIF('Round 3 - Hole by Hole'!S104,"="&amp;$S$3-1))+(COUNTIF('Round 3 - Hole by Hole'!T104,"="&amp;$T$3-1))</f>
        <v>1</v>
      </c>
      <c r="S107" s="110">
        <f>SUM(COUNTIF('Round 3 - Hole by Hole'!B104,"="&amp;$B$3))+(COUNTIF('Round 3 - Hole by Hole'!C104,"="&amp;$C$3))+(COUNTIF('Round 3 - Hole by Hole'!D104,"="&amp;$D$3))+(COUNTIF('Round 3 - Hole by Hole'!E104,"="&amp;$E$3))+(COUNTIF('Round 3 - Hole by Hole'!F104,"="&amp;$F$3))+(COUNTIF('Round 3 - Hole by Hole'!G104,"="&amp;$G$3))+(COUNTIF('Round 3 - Hole by Hole'!H104,"="&amp;$H$3))+(COUNTIF('Round 3 - Hole by Hole'!I104,"="&amp;$I$3))+(COUNTIF('Round 3 - Hole by Hole'!J104,"="&amp;$J$3))+(COUNTIF('Round 3 - Hole by Hole'!L104,"="&amp;$L$3))+(COUNTIF('Round 3 - Hole by Hole'!M104,"="&amp;$M$3))+(COUNTIF('Round 3 - Hole by Hole'!N104,"="&amp;$N$3))+(COUNTIF('Round 3 - Hole by Hole'!O104,"="&amp;$O$3))+(COUNTIF('Round 3 - Hole by Hole'!P104,"="&amp;$P$3))+(COUNTIF('Round 3 - Hole by Hole'!Q104,"="&amp;$Q$3))+(COUNTIF('Round 3 - Hole by Hole'!R104,"="&amp;$R$3))+(COUNTIF('Round 3 - Hole by Hole'!S104,"="&amp;$S$3))+(COUNTIF('Round 3 - Hole by Hole'!T104,"="&amp;$T$3))</f>
        <v>8</v>
      </c>
      <c r="T107" s="110">
        <f>SUM(COUNTIF('Round 3 - Hole by Hole'!B104,"="&amp;$B$3+1))+(COUNTIF('Round 3 - Hole by Hole'!C104,"="&amp;$C$3+1))+(COUNTIF('Round 3 - Hole by Hole'!D104,"="&amp;$D$3+1))+(COUNTIF('Round 3 - Hole by Hole'!E104,"="&amp;$E$3+1))+(COUNTIF('Round 3 - Hole by Hole'!F104,"="&amp;$F$3+1))+(COUNTIF('Round 3 - Hole by Hole'!G104,"="&amp;$G$3+1))+(COUNTIF('Round 3 - Hole by Hole'!H104,"="&amp;$H$3+1))+(COUNTIF('Round 3 - Hole by Hole'!I104,"="&amp;$I$3+1))+(COUNTIF('Round 3 - Hole by Hole'!J104,"="&amp;$J$3+1))+(COUNTIF('Round 3 - Hole by Hole'!L104,"="&amp;$L$3+1))+(COUNTIF('Round 3 - Hole by Hole'!M104,"="&amp;$M$3+1))+(COUNTIF('Round 3 - Hole by Hole'!N104,"="&amp;$N$3+1))+(COUNTIF('Round 3 - Hole by Hole'!O104,"="&amp;$O$3+1))+(COUNTIF('Round 3 - Hole by Hole'!P104,"="&amp;$P$3+1))+(COUNTIF('Round 3 - Hole by Hole'!Q104,"="&amp;$Q$3+1))+(COUNTIF('Round 3 - Hole by Hole'!R104,"="&amp;$R$3+1))+(COUNTIF('Round 3 - Hole by Hole'!S104,"="&amp;$S$3+1))+(COUNTIF('Round 3 - Hole by Hole'!T104,"="&amp;$T$3+1))</f>
        <v>7</v>
      </c>
      <c r="U107" s="110">
        <f>SUM(COUNTIF('Round 3 - Hole by Hole'!B104,"="&amp;$B$3+2))+(COUNTIF('Round 3 - Hole by Hole'!C104,"="&amp;$C$3+2))+(COUNTIF('Round 3 - Hole by Hole'!D104,"="&amp;$D$3+2))+(COUNTIF('Round 3 - Hole by Hole'!E104,"="&amp;$E$3+2))+(COUNTIF('Round 3 - Hole by Hole'!F104,"="&amp;$F$3+2))+(COUNTIF('Round 3 - Hole by Hole'!G104,"="&amp;$G$3+2))+(COUNTIF('Round 3 - Hole by Hole'!H104,"="&amp;$H$3+2))+(COUNTIF('Round 3 - Hole by Hole'!I104,"="&amp;$I$3+2))+(COUNTIF('Round 3 - Hole by Hole'!J104,"="&amp;$J$3+2))+(COUNTIF('Round 3 - Hole by Hole'!L104,"="&amp;$L$3+2))+(COUNTIF('Round 3 - Hole by Hole'!M104,"="&amp;$M$3+2))+(COUNTIF('Round 3 - Hole by Hole'!N104,"="&amp;$N$3+2))+(COUNTIF('Round 3 - Hole by Hole'!O104,"="&amp;$O$3+2))+(COUNTIF('Round 3 - Hole by Hole'!P104,"="&amp;$P$3+2))+(COUNTIF('Round 3 - Hole by Hole'!Q104,"="&amp;$Q$3+2))+(COUNTIF('Round 3 - Hole by Hole'!R104,"="&amp;$R$3+2))+(COUNTIF('Round 3 - Hole by Hole'!S104,"="&amp;$S$3+2))+(COUNTIF('Round 3 - Hole by Hole'!T104,"="&amp;$T$3+2))</f>
        <v>2</v>
      </c>
      <c r="V107" s="110">
        <f>SUM(COUNTIF('Round 3 - Hole by Hole'!B104,"&gt;"&amp;$B$3+2.1))+(COUNTIF('Round 3 - Hole by Hole'!C104,"&gt;"&amp;$C$3+2.1))+(COUNTIF('Round 3 - Hole by Hole'!D104,"&gt;"&amp;$D$3+2.1))+(COUNTIF('Round 3 - Hole by Hole'!E104,"&gt;"&amp;$E$3+2.1))+(COUNTIF('Round 3 - Hole by Hole'!F104,"&gt;"&amp;$F$3+2.1))+(COUNTIF('Round 3 - Hole by Hole'!G104,"&gt;"&amp;$G$3+2.1))+(COUNTIF('Round 3 - Hole by Hole'!H104,"&gt;"&amp;$H$3+2.1))+(COUNTIF('Round 3 - Hole by Hole'!I104,"&gt;"&amp;$I$3+2.1))+(COUNTIF('Round 3 - Hole by Hole'!J104,"&gt;"&amp;$J$3+2.1))+(COUNTIF('Round 3 - Hole by Hole'!L104,"&gt;"&amp;$L$3+2.1))+(COUNTIF('Round 3 - Hole by Hole'!M104,"&gt;"&amp;$M$3+2.1))+(COUNTIF('Round 3 - Hole by Hole'!N104,"&gt;"&amp;$N$3+2.1))+(COUNTIF('Round 3 - Hole by Hole'!O104,"&gt;"&amp;$O$3+2.1))+(COUNTIF('Round 3 - Hole by Hole'!P104,"&gt;"&amp;$P$3+2.1))+(COUNTIF('Round 3 - Hole by Hole'!Q104,"&gt;"&amp;$Q$3+2.1))+(COUNTIF('Round 3 - Hole by Hole'!R104,"&gt;"&amp;$R$3+2.1))+(COUNTIF('Round 3 - Hole by Hole'!S104,"&gt;"&amp;$S$3+2.1))+(COUNTIF('Round 3 - Hole by Hole'!T104,"&gt;"&amp;$T$3+2.1))</f>
        <v>0</v>
      </c>
      <c r="X107" s="110">
        <f t="shared" ref="X107:X110" si="153">SUM(C107,J107,Q107)</f>
        <v>0</v>
      </c>
      <c r="Y107" s="110">
        <f t="shared" si="149"/>
        <v>7</v>
      </c>
      <c r="Z107" s="110">
        <f t="shared" si="150"/>
        <v>31</v>
      </c>
      <c r="AA107" s="110">
        <f t="shared" si="151"/>
        <v>12</v>
      </c>
      <c r="AB107" s="110">
        <f t="shared" si="152"/>
        <v>3</v>
      </c>
      <c r="AC107" s="110">
        <f t="shared" ref="AC107:AC110" si="154">SUM(H107,O107,V107)</f>
        <v>1</v>
      </c>
    </row>
    <row r="108" spans="1:29">
      <c r="A108" s="60" t="str">
        <f>'Players by Team'!M36</f>
        <v>MADISON DAVIS</v>
      </c>
      <c r="B108" s="90"/>
      <c r="C108" s="86">
        <f>SUM(COUNTIF('Round 1 - Hole by Hole'!B105,"&lt;"&amp;$B$2-1.9))+(COUNTIF('Round 1 - Hole by Hole'!C105,"&lt;"&amp;$C$2-1.9))+(COUNTIF('Round 1 - Hole by Hole'!D105,"&lt;"&amp;$D$2-1.9))+(COUNTIF('Round 1 - Hole by Hole'!E105,"&lt;"&amp;$E$2-1.9))+(COUNTIF('Round 1 - Hole by Hole'!F105,"&lt;"&amp;$F$2-1.9))+(COUNTIF('Round 1 - Hole by Hole'!G105,"&lt;"&amp;$G$2-1.9))+(COUNTIF('Round 1 - Hole by Hole'!H105,"&lt;"&amp;$H$2-1.9))+(COUNTIF('Round 1 - Hole by Hole'!I105,"&lt;"&amp;$I$2-1.9))+(COUNTIF('Round 1 - Hole by Hole'!J105,"&lt;"&amp;$J$2-1.9))+(COUNTIF('Round 1 - Hole by Hole'!L105,"&lt;"&amp;$L$2-1.9))+(COUNTIF('Round 1 - Hole by Hole'!M105,"&lt;"&amp;$M$2-1.9))+(COUNTIF('Round 1 - Hole by Hole'!N105,"&lt;"&amp;$N$2-1.9))+(COUNTIF('Round 1 - Hole by Hole'!O105,"&lt;"&amp;$O$2-1.9))+(COUNTIF('Round 1 - Hole by Hole'!P105,"&lt;"&amp;$P$2-1.9))+(COUNTIF('Round 1 - Hole by Hole'!Q105,"&lt;"&amp;$Q$2-1.9))+(COUNTIF('Round 1 - Hole by Hole'!R105,"&lt;"&amp;$R$2-1.9))+(COUNTIF('Round 1 - Hole by Hole'!S105,"&lt;"&amp;$S$2-1.9))+(COUNTIF('Round 1 - Hole by Hole'!T105,"&lt;"&amp;$T$2-1.9))</f>
        <v>0</v>
      </c>
      <c r="D108" s="87">
        <f>SUM(COUNTIF('Round 1 - Hole by Hole'!B105,"="&amp;$B$2-1))+(COUNTIF('Round 1 - Hole by Hole'!C105,"="&amp;$C$2-1))+(COUNTIF('Round 1 - Hole by Hole'!D105,"="&amp;$D$2-1))+(COUNTIF('Round 1 - Hole by Hole'!E105,"="&amp;$E$2-1))+(COUNTIF('Round 1 - Hole by Hole'!F105,"="&amp;$F$2-1))+(COUNTIF('Round 1 - Hole by Hole'!G105,"="&amp;$G$2-1))+(COUNTIF('Round 1 - Hole by Hole'!H105,"="&amp;$H$2-1))+(COUNTIF('Round 1 - Hole by Hole'!I105,"="&amp;$I$2-1))+(COUNTIF('Round 1 - Hole by Hole'!J105,"="&amp;$J$2-1))+(COUNTIF('Round 1 - Hole by Hole'!L105,"="&amp;$L$2-1))+(COUNTIF('Round 1 - Hole by Hole'!M105,"="&amp;$M$2-1))+(COUNTIF('Round 1 - Hole by Hole'!N105,"="&amp;$N$2-1))+(COUNTIF('Round 1 - Hole by Hole'!O105,"="&amp;$O$2-1))+(COUNTIF('Round 1 - Hole by Hole'!P105,"="&amp;$P$2-1))+(COUNTIF('Round 1 - Hole by Hole'!Q105,"="&amp;$Q$2-1))+(COUNTIF('Round 1 - Hole by Hole'!R105,"="&amp;$R$2-1))+(COUNTIF('Round 1 - Hole by Hole'!S105,"="&amp;$S$2-1))+(COUNTIF('Round 1 - Hole by Hole'!T105,"="&amp;$T$2-1))</f>
        <v>2</v>
      </c>
      <c r="E108" s="87">
        <f>SUM(COUNTIF('Round 1 - Hole by Hole'!B105,"="&amp;$B$2))+(COUNTIF('Round 1 - Hole by Hole'!C105,"="&amp;$C$2))+(COUNTIF('Round 1 - Hole by Hole'!D105,"="&amp;$D$2))+(COUNTIF('Round 1 - Hole by Hole'!E105,"="&amp;$E$2))+(COUNTIF('Round 1 - Hole by Hole'!F105,"="&amp;$F$2))+(COUNTIF('Round 1 - Hole by Hole'!G105,"="&amp;$G$2))+(COUNTIF('Round 1 - Hole by Hole'!H105,"="&amp;$H$2))+(COUNTIF('Round 1 - Hole by Hole'!I105,"="&amp;$I$2))+(COUNTIF('Round 1 - Hole by Hole'!J105,"="&amp;$J$2))+(COUNTIF('Round 1 - Hole by Hole'!L105,"="&amp;$L$2))+(COUNTIF('Round 1 - Hole by Hole'!M105,"="&amp;$M$2))+(COUNTIF('Round 1 - Hole by Hole'!N105,"="&amp;$N$2))+(COUNTIF('Round 1 - Hole by Hole'!O105,"="&amp;$O$2))+(COUNTIF('Round 1 - Hole by Hole'!P105,"="&amp;$P$2))+(COUNTIF('Round 1 - Hole by Hole'!Q105,"="&amp;$Q$2))+(COUNTIF('Round 1 - Hole by Hole'!R105,"="&amp;$R$2))+(COUNTIF('Round 1 - Hole by Hole'!S105,"="&amp;$S$2))+(COUNTIF('Round 1 - Hole by Hole'!T105,"="&amp;$T$2))</f>
        <v>9</v>
      </c>
      <c r="F108" s="87">
        <f>SUM(COUNTIF('Round 1 - Hole by Hole'!B105,"="&amp;$B$2+1))+(COUNTIF('Round 1 - Hole by Hole'!C105,"="&amp;$C$2+1))+(COUNTIF('Round 1 - Hole by Hole'!D105,"="&amp;$D$2+1))+(COUNTIF('Round 1 - Hole by Hole'!E105,"="&amp;$E$2+1))+(COUNTIF('Round 1 - Hole by Hole'!F105,"="&amp;$F$2+1))+(COUNTIF('Round 1 - Hole by Hole'!G105,"="&amp;$G$2+1))+(COUNTIF('Round 1 - Hole by Hole'!H105,"="&amp;$H$2+1))+(COUNTIF('Round 1 - Hole by Hole'!I105,"="&amp;$I$2+1))+(COUNTIF('Round 1 - Hole by Hole'!J105,"="&amp;$J$2+1))+(COUNTIF('Round 1 - Hole by Hole'!L105,"="&amp;$L$2+1))+(COUNTIF('Round 1 - Hole by Hole'!M105,"="&amp;$M$2+1))+(COUNTIF('Round 1 - Hole by Hole'!N105,"="&amp;$N$2+1))+(COUNTIF('Round 1 - Hole by Hole'!O105,"="&amp;$O$2+1))+(COUNTIF('Round 1 - Hole by Hole'!P105,"="&amp;$P$2+1))+(COUNTIF('Round 1 - Hole by Hole'!Q105,"="&amp;$Q$2+1))+(COUNTIF('Round 1 - Hole by Hole'!R105,"="&amp;$R$2+1))+(COUNTIF('Round 1 - Hole by Hole'!S105,"="&amp;$S$2+1))+(COUNTIF('Round 1 - Hole by Hole'!T105,"="&amp;$T$2+1))</f>
        <v>6</v>
      </c>
      <c r="G108" s="87">
        <f>SUM(COUNTIF('Round 1 - Hole by Hole'!B105,"="&amp;$B$2+2))+(COUNTIF('Round 1 - Hole by Hole'!C105,"="&amp;$C$2+2))+(COUNTIF('Round 1 - Hole by Hole'!D105,"="&amp;$D$2+2))+(COUNTIF('Round 1 - Hole by Hole'!E105,"="&amp;$E$2+2))+(COUNTIF('Round 1 - Hole by Hole'!F105,"="&amp;$F$2+2))+(COUNTIF('Round 1 - Hole by Hole'!G105,"="&amp;$G$2+2))+(COUNTIF('Round 1 - Hole by Hole'!H105,"="&amp;$H$2+2))+(COUNTIF('Round 1 - Hole by Hole'!I105,"="&amp;$I$2+2))+(COUNTIF('Round 1 - Hole by Hole'!J105,"="&amp;$J$2+2))+(COUNTIF('Round 1 - Hole by Hole'!L105,"="&amp;$L$2+2))+(COUNTIF('Round 1 - Hole by Hole'!M105,"="&amp;$M$2+2))+(COUNTIF('Round 1 - Hole by Hole'!N105,"="&amp;$N$2+2))+(COUNTIF('Round 1 - Hole by Hole'!O105,"="&amp;$O$2+2))+(COUNTIF('Round 1 - Hole by Hole'!P105,"="&amp;$P$2+2))+(COUNTIF('Round 1 - Hole by Hole'!Q105,"="&amp;$Q$2+2))+(COUNTIF('Round 1 - Hole by Hole'!R105,"="&amp;$R$2+2))+(COUNTIF('Round 1 - Hole by Hole'!S105,"="&amp;$S$2+2))+(COUNTIF('Round 1 - Hole by Hole'!T105,"="&amp;$T$2+2))</f>
        <v>1</v>
      </c>
      <c r="H108" s="87">
        <f>SUM(COUNTIF('Round 1 - Hole by Hole'!B105,"&gt;"&amp;$B$2+2.1))+(COUNTIF('Round 1 - Hole by Hole'!C105,"&gt;"&amp;$C$2+2.1))+(COUNTIF('Round 1 - Hole by Hole'!D105,"&gt;"&amp;$D$2+2.1))+(COUNTIF('Round 1 - Hole by Hole'!E105,"&gt;"&amp;$E$2+2.1))+(COUNTIF('Round 1 - Hole by Hole'!F105,"&gt;"&amp;$F$2+2.1))+(COUNTIF('Round 1 - Hole by Hole'!G105,"&gt;"&amp;$G$2+2.1))+(COUNTIF('Round 1 - Hole by Hole'!H105,"&gt;"&amp;$H$2+2.1))+(COUNTIF('Round 1 - Hole by Hole'!I105,"&gt;"&amp;$I$2+2.1))+(COUNTIF('Round 1 - Hole by Hole'!J105,"&gt;"&amp;$J$2+2.1))+(COUNTIF('Round 1 - Hole by Hole'!L105,"&gt;"&amp;$L$2+2.1))+(COUNTIF('Round 1 - Hole by Hole'!M105,"&gt;"&amp;$M$2+2.1))+(COUNTIF('Round 1 - Hole by Hole'!N105,"&gt;"&amp;$N$2+2.1))+(COUNTIF('Round 1 - Hole by Hole'!O105,"&gt;"&amp;$O$2+2.1))+(COUNTIF('Round 1 - Hole by Hole'!P105,"&gt;"&amp;$P$2+2.1))+(COUNTIF('Round 1 - Hole by Hole'!Q105,"&gt;"&amp;$Q$2+2.1))+(COUNTIF('Round 1 - Hole by Hole'!R105,"&gt;"&amp;$R$2+2.1))+(COUNTIF('Round 1 - Hole by Hole'!S105,"&gt;"&amp;$S$2+2.1))+(COUNTIF('Round 1 - Hole by Hole'!T105,"&gt;"&amp;$T$2+2.1))</f>
        <v>0</v>
      </c>
      <c r="J108" s="86">
        <f>SUM(COUNTIF('Round 2 - Hole by Hole'!B105,"&lt;"&amp;$B$2-1.9))+(COUNTIF('Round 2 - Hole by Hole'!C105,"&lt;"&amp;$C$2-1.9))+(COUNTIF('Round 2 - Hole by Hole'!D105,"&lt;"&amp;$D$2-1.9))+(COUNTIF('Round 2 - Hole by Hole'!E105,"&lt;"&amp;$E$2-1.9))+(COUNTIF('Round 2 - Hole by Hole'!F105,"&lt;"&amp;$F$2-1.9))+(COUNTIF('Round 2 - Hole by Hole'!G105,"&lt;"&amp;$G$2-1.9))+(COUNTIF('Round 2 - Hole by Hole'!H105,"&lt;"&amp;$H$2-1.9))+(COUNTIF('Round 2 - Hole by Hole'!I105,"&lt;"&amp;$I$2-1.9))+(COUNTIF('Round 2 - Hole by Hole'!J105,"&lt;"&amp;$J$2-1.9))+(COUNTIF('Round 2 - Hole by Hole'!L105,"&lt;"&amp;$L$2-1.9))+(COUNTIF('Round 2 - Hole by Hole'!M105,"&lt;"&amp;$M$2-1.9))+(COUNTIF('Round 2 - Hole by Hole'!N105,"&lt;"&amp;$N$2-1.9))+(COUNTIF('Round 2 - Hole by Hole'!O105,"&lt;"&amp;$O$2-1.9))+(COUNTIF('Round 2 - Hole by Hole'!P105,"&lt;"&amp;$P$2-1.9))+(COUNTIF('Round 2 - Hole by Hole'!Q105,"&lt;"&amp;$Q$2-1.9))+(COUNTIF('Round 2 - Hole by Hole'!R105,"&lt;"&amp;$R$2-1.9))+(COUNTIF('Round 2 - Hole by Hole'!S105,"&lt;"&amp;$S$2-1.9))+(COUNTIF('Round 2 - Hole by Hole'!T105,"&lt;"&amp;$T$2-1.9))</f>
        <v>0</v>
      </c>
      <c r="K108" s="87">
        <f>SUM(COUNTIF('Round 2 - Hole by Hole'!B105,"="&amp;$B$2-1))+(COUNTIF('Round 2 - Hole by Hole'!C105,"="&amp;$C$2-1))+(COUNTIF('Round 2 - Hole by Hole'!D105,"="&amp;$D$2-1))+(COUNTIF('Round 2 - Hole by Hole'!E105,"="&amp;$E$2-1))+(COUNTIF('Round 2 - Hole by Hole'!F105,"="&amp;$F$2-1))+(COUNTIF('Round 2 - Hole by Hole'!G105,"="&amp;$G$2-1))+(COUNTIF('Round 2 - Hole by Hole'!H105,"="&amp;$H$2-1))+(COUNTIF('Round 2 - Hole by Hole'!I105,"="&amp;$I$2-1))+(COUNTIF('Round 2 - Hole by Hole'!J105,"="&amp;$J$2-1))+(COUNTIF('Round 2 - Hole by Hole'!L105,"="&amp;$L$2-1))+(COUNTIF('Round 2 - Hole by Hole'!M105,"="&amp;$M$2-1))+(COUNTIF('Round 2 - Hole by Hole'!N105,"="&amp;$N$2-1))+(COUNTIF('Round 2 - Hole by Hole'!O105,"="&amp;$O$2-1))+(COUNTIF('Round 2 - Hole by Hole'!P105,"="&amp;$P$2-1))+(COUNTIF('Round 2 - Hole by Hole'!Q105,"="&amp;$Q$2-1))+(COUNTIF('Round 2 - Hole by Hole'!R105,"="&amp;$R$2-1))+(COUNTIF('Round 2 - Hole by Hole'!S105,"="&amp;$S$2-1))+(COUNTIF('Round 2 - Hole by Hole'!T105,"="&amp;$T$2-1))</f>
        <v>1</v>
      </c>
      <c r="L108" s="87">
        <f>SUM(COUNTIF('Round 2 - Hole by Hole'!B105,"="&amp;$B$2))+(COUNTIF('Round 2 - Hole by Hole'!C105,"="&amp;$C$2))+(COUNTIF('Round 2 - Hole by Hole'!D105,"="&amp;$D$2))+(COUNTIF('Round 2 - Hole by Hole'!E105,"="&amp;$E$2))+(COUNTIF('Round 2 - Hole by Hole'!F105,"="&amp;$F$2))+(COUNTIF('Round 2 - Hole by Hole'!G105,"="&amp;$G$2))+(COUNTIF('Round 2 - Hole by Hole'!H105,"="&amp;$H$2))+(COUNTIF('Round 2 - Hole by Hole'!I105,"="&amp;$I$2))+(COUNTIF('Round 2 - Hole by Hole'!J105,"="&amp;$J$2))+(COUNTIF('Round 2 - Hole by Hole'!L105,"="&amp;$L$2))+(COUNTIF('Round 2 - Hole by Hole'!M105,"="&amp;$M$2))+(COUNTIF('Round 2 - Hole by Hole'!N105,"="&amp;$N$2))+(COUNTIF('Round 2 - Hole by Hole'!O105,"="&amp;$O$2))+(COUNTIF('Round 2 - Hole by Hole'!P105,"="&amp;$P$2))+(COUNTIF('Round 2 - Hole by Hole'!Q105,"="&amp;$Q$2))+(COUNTIF('Round 2 - Hole by Hole'!R105,"="&amp;$R$2))+(COUNTIF('Round 2 - Hole by Hole'!S105,"="&amp;$S$2))+(COUNTIF('Round 2 - Hole by Hole'!T105,"="&amp;$T$2))</f>
        <v>8</v>
      </c>
      <c r="M108" s="87">
        <f>SUM(COUNTIF('Round 2 - Hole by Hole'!B105,"="&amp;$B$2+1))+(COUNTIF('Round 2 - Hole by Hole'!C105,"="&amp;$C$2+1))+(COUNTIF('Round 2 - Hole by Hole'!D105,"="&amp;$D$2+1))+(COUNTIF('Round 2 - Hole by Hole'!E105,"="&amp;$E$2+1))+(COUNTIF('Round 2 - Hole by Hole'!F105,"="&amp;$F$2+1))+(COUNTIF('Round 2 - Hole by Hole'!G105,"="&amp;$G$2+1))+(COUNTIF('Round 2 - Hole by Hole'!H105,"="&amp;$H$2+1))+(COUNTIF('Round 2 - Hole by Hole'!I105,"="&amp;$I$2+1))+(COUNTIF('Round 2 - Hole by Hole'!J105,"="&amp;$J$2+1))+(COUNTIF('Round 2 - Hole by Hole'!L105,"="&amp;$L$2+1))+(COUNTIF('Round 2 - Hole by Hole'!M105,"="&amp;$M$2+1))+(COUNTIF('Round 2 - Hole by Hole'!N105,"="&amp;$N$2+1))+(COUNTIF('Round 2 - Hole by Hole'!O105,"="&amp;$O$2+1))+(COUNTIF('Round 2 - Hole by Hole'!P105,"="&amp;$P$2+1))+(COUNTIF('Round 2 - Hole by Hole'!Q105,"="&amp;$Q$2+1))+(COUNTIF('Round 2 - Hole by Hole'!R105,"="&amp;$R$2+1))+(COUNTIF('Round 2 - Hole by Hole'!S105,"="&amp;$S$2+1))+(COUNTIF('Round 2 - Hole by Hole'!T105,"="&amp;$T$2+1))</f>
        <v>9</v>
      </c>
      <c r="N108" s="87">
        <f>SUM(COUNTIF('Round 2 - Hole by Hole'!B105,"="&amp;$B$2+2))+(COUNTIF('Round 2 - Hole by Hole'!C105,"="&amp;$C$2+2))+(COUNTIF('Round 2 - Hole by Hole'!D105,"="&amp;$D$2+2))+(COUNTIF('Round 2 - Hole by Hole'!E105,"="&amp;$E$2+2))+(COUNTIF('Round 2 - Hole by Hole'!F105,"="&amp;$F$2+2))+(COUNTIF('Round 2 - Hole by Hole'!G105,"="&amp;$G$2+2))+(COUNTIF('Round 2 - Hole by Hole'!H105,"="&amp;$H$2+2))+(COUNTIF('Round 2 - Hole by Hole'!I105,"="&amp;$I$2+2))+(COUNTIF('Round 2 - Hole by Hole'!J105,"="&amp;$J$2+2))+(COUNTIF('Round 2 - Hole by Hole'!L105,"="&amp;$L$2+2))+(COUNTIF('Round 2 - Hole by Hole'!M105,"="&amp;$M$2+2))+(COUNTIF('Round 2 - Hole by Hole'!N105,"="&amp;$N$2+2))+(COUNTIF('Round 2 - Hole by Hole'!O105,"="&amp;$O$2+2))+(COUNTIF('Round 2 - Hole by Hole'!P105,"="&amp;$P$2+2))+(COUNTIF('Round 2 - Hole by Hole'!Q105,"="&amp;$Q$2+2))+(COUNTIF('Round 2 - Hole by Hole'!R105,"="&amp;$R$2+2))+(COUNTIF('Round 2 - Hole by Hole'!S105,"="&amp;$S$2+2))+(COUNTIF('Round 2 - Hole by Hole'!T105,"="&amp;$T$2+2))</f>
        <v>0</v>
      </c>
      <c r="O108" s="87">
        <f>SUM(COUNTIF('Round 2 - Hole by Hole'!B105,"&gt;"&amp;$B$2+2.1))+(COUNTIF('Round 2 - Hole by Hole'!C105,"&gt;"&amp;$C$2+2.1))+(COUNTIF('Round 2 - Hole by Hole'!D105,"&gt;"&amp;$D$2+2.1))+(COUNTIF('Round 2 - Hole by Hole'!E105,"&gt;"&amp;$E$2+2.1))+(COUNTIF('Round 2 - Hole by Hole'!F105,"&gt;"&amp;$F$2+2.1))+(COUNTIF('Round 2 - Hole by Hole'!G105,"&gt;"&amp;$G$2+2.1))+(COUNTIF('Round 2 - Hole by Hole'!H105,"&gt;"&amp;$H$2+2.1))+(COUNTIF('Round 2 - Hole by Hole'!I105,"&gt;"&amp;$I$2+2.1))+(COUNTIF('Round 2 - Hole by Hole'!J105,"&gt;"&amp;$J$2+2.1))+(COUNTIF('Round 2 - Hole by Hole'!L105,"&gt;"&amp;$L$2+2.1))+(COUNTIF('Round 2 - Hole by Hole'!M105,"&gt;"&amp;$M$2+2.1))+(COUNTIF('Round 2 - Hole by Hole'!N105,"&gt;"&amp;$N$2+2.1))+(COUNTIF('Round 2 - Hole by Hole'!O105,"&gt;"&amp;$O$2+2.1))+(COUNTIF('Round 2 - Hole by Hole'!P105,"&gt;"&amp;$P$2+2.1))+(COUNTIF('Round 2 - Hole by Hole'!Q105,"&gt;"&amp;$Q$2+2.1))+(COUNTIF('Round 2 - Hole by Hole'!R105,"&gt;"&amp;$R$2+2.1))+(COUNTIF('Round 2 - Hole by Hole'!S105,"&gt;"&amp;$S$2+2.1))+(COUNTIF('Round 2 - Hole by Hole'!T105,"&gt;"&amp;$T$2+2.1))</f>
        <v>0</v>
      </c>
      <c r="Q108" s="86">
        <f>SUM(COUNTIF('Round 3 - Hole by Hole'!B105,"&lt;"&amp;$B$3-1.9))+(COUNTIF('Round 3 - Hole by Hole'!C105,"&lt;"&amp;$C$3-1.9))+(COUNTIF('Round 3 - Hole by Hole'!D105,"&lt;"&amp;$D$3-1.9))+(COUNTIF('Round 3 - Hole by Hole'!E105,"&lt;"&amp;$E$3-1.9))+(COUNTIF('Round 3 - Hole by Hole'!F105,"&lt;"&amp;$F$3-1.9))+(COUNTIF('Round 3 - Hole by Hole'!G105,"&lt;"&amp;$G$3-1.9))+(COUNTIF('Round 3 - Hole by Hole'!H105,"&lt;"&amp;$H$3-1.9))+(COUNTIF('Round 3 - Hole by Hole'!I105,"&lt;"&amp;$I$3-1.9))+(COUNTIF('Round 3 - Hole by Hole'!J105,"&lt;"&amp;$J$3-1.9))+(COUNTIF('Round 3 - Hole by Hole'!L105,"&lt;"&amp;$L$3-1.9))+(COUNTIF('Round 3 - Hole by Hole'!M105,"&lt;"&amp;$M$3-1.9))+(COUNTIF('Round 3 - Hole by Hole'!N105,"&lt;"&amp;$N$3-1.9))+(COUNTIF('Round 3 - Hole by Hole'!O105,"&lt;"&amp;$O$3-1.9))+(COUNTIF('Round 3 - Hole by Hole'!P105,"&lt;"&amp;$P$3-1.9))+(COUNTIF('Round 3 - Hole by Hole'!Q105,"&lt;"&amp;$Q$3-1.9))+(COUNTIF('Round 3 - Hole by Hole'!R105,"&lt;"&amp;$R$3-1.9))+(COUNTIF('Round 3 - Hole by Hole'!S105,"&lt;"&amp;$S$3-1.9))+(COUNTIF('Round 3 - Hole by Hole'!T105,"&lt;"&amp;$T$3-1.9))</f>
        <v>0</v>
      </c>
      <c r="R108" s="87">
        <f>SUM(COUNTIF('Round 3 - Hole by Hole'!B105,"="&amp;$B$3-1))+(COUNTIF('Round 3 - Hole by Hole'!C105,"="&amp;$C$3-1))+(COUNTIF('Round 3 - Hole by Hole'!D105,"="&amp;$D$3-1))+(COUNTIF('Round 3 - Hole by Hole'!E105,"="&amp;$E$3-1))+(COUNTIF('Round 3 - Hole by Hole'!F105,"="&amp;$F$3-1))+(COUNTIF('Round 3 - Hole by Hole'!G105,"="&amp;$G$3-1))+(COUNTIF('Round 3 - Hole by Hole'!H105,"="&amp;$H$3-1))+(COUNTIF('Round 3 - Hole by Hole'!I105,"="&amp;$I$3-1))+(COUNTIF('Round 3 - Hole by Hole'!J105,"="&amp;$J$3-1))+(COUNTIF('Round 3 - Hole by Hole'!L105,"="&amp;$L$3-1))+(COUNTIF('Round 3 - Hole by Hole'!M105,"="&amp;$M$3-1))+(COUNTIF('Round 3 - Hole by Hole'!N105,"="&amp;$N$3-1))+(COUNTIF('Round 3 - Hole by Hole'!O105,"="&amp;$O$3-1))+(COUNTIF('Round 3 - Hole by Hole'!P105,"="&amp;$P$3-1))+(COUNTIF('Round 3 - Hole by Hole'!Q105,"="&amp;$Q$3-1))+(COUNTIF('Round 3 - Hole by Hole'!R105,"="&amp;$R$3-1))+(COUNTIF('Round 3 - Hole by Hole'!S105,"="&amp;$S$3-1))+(COUNTIF('Round 3 - Hole by Hole'!T105,"="&amp;$T$3-1))</f>
        <v>0</v>
      </c>
      <c r="S108" s="87">
        <f>SUM(COUNTIF('Round 3 - Hole by Hole'!B105,"="&amp;$B$3))+(COUNTIF('Round 3 - Hole by Hole'!C105,"="&amp;$C$3))+(COUNTIF('Round 3 - Hole by Hole'!D105,"="&amp;$D$3))+(COUNTIF('Round 3 - Hole by Hole'!E105,"="&amp;$E$3))+(COUNTIF('Round 3 - Hole by Hole'!F105,"="&amp;$F$3))+(COUNTIF('Round 3 - Hole by Hole'!G105,"="&amp;$G$3))+(COUNTIF('Round 3 - Hole by Hole'!H105,"="&amp;$H$3))+(COUNTIF('Round 3 - Hole by Hole'!I105,"="&amp;$I$3))+(COUNTIF('Round 3 - Hole by Hole'!J105,"="&amp;$J$3))+(COUNTIF('Round 3 - Hole by Hole'!L105,"="&amp;$L$3))+(COUNTIF('Round 3 - Hole by Hole'!M105,"="&amp;$M$3))+(COUNTIF('Round 3 - Hole by Hole'!N105,"="&amp;$N$3))+(COUNTIF('Round 3 - Hole by Hole'!O105,"="&amp;$O$3))+(COUNTIF('Round 3 - Hole by Hole'!P105,"="&amp;$P$3))+(COUNTIF('Round 3 - Hole by Hole'!Q105,"="&amp;$Q$3))+(COUNTIF('Round 3 - Hole by Hole'!R105,"="&amp;$R$3))+(COUNTIF('Round 3 - Hole by Hole'!S105,"="&amp;$S$3))+(COUNTIF('Round 3 - Hole by Hole'!T105,"="&amp;$T$3))</f>
        <v>12</v>
      </c>
      <c r="T108" s="87">
        <f>SUM(COUNTIF('Round 3 - Hole by Hole'!B105,"="&amp;$B$3+1))+(COUNTIF('Round 3 - Hole by Hole'!C105,"="&amp;$C$3+1))+(COUNTIF('Round 3 - Hole by Hole'!D105,"="&amp;$D$3+1))+(COUNTIF('Round 3 - Hole by Hole'!E105,"="&amp;$E$3+1))+(COUNTIF('Round 3 - Hole by Hole'!F105,"="&amp;$F$3+1))+(COUNTIF('Round 3 - Hole by Hole'!G105,"="&amp;$G$3+1))+(COUNTIF('Round 3 - Hole by Hole'!H105,"="&amp;$H$3+1))+(COUNTIF('Round 3 - Hole by Hole'!I105,"="&amp;$I$3+1))+(COUNTIF('Round 3 - Hole by Hole'!J105,"="&amp;$J$3+1))+(COUNTIF('Round 3 - Hole by Hole'!L105,"="&amp;$L$3+1))+(COUNTIF('Round 3 - Hole by Hole'!M105,"="&amp;$M$3+1))+(COUNTIF('Round 3 - Hole by Hole'!N105,"="&amp;$N$3+1))+(COUNTIF('Round 3 - Hole by Hole'!O105,"="&amp;$O$3+1))+(COUNTIF('Round 3 - Hole by Hole'!P105,"="&amp;$P$3+1))+(COUNTIF('Round 3 - Hole by Hole'!Q105,"="&amp;$Q$3+1))+(COUNTIF('Round 3 - Hole by Hole'!R105,"="&amp;$R$3+1))+(COUNTIF('Round 3 - Hole by Hole'!S105,"="&amp;$S$3+1))+(COUNTIF('Round 3 - Hole by Hole'!T105,"="&amp;$T$3+1))</f>
        <v>5</v>
      </c>
      <c r="U108" s="87">
        <f>SUM(COUNTIF('Round 3 - Hole by Hole'!B105,"="&amp;$B$3+2))+(COUNTIF('Round 3 - Hole by Hole'!C105,"="&amp;$C$3+2))+(COUNTIF('Round 3 - Hole by Hole'!D105,"="&amp;$D$3+2))+(COUNTIF('Round 3 - Hole by Hole'!E105,"="&amp;$E$3+2))+(COUNTIF('Round 3 - Hole by Hole'!F105,"="&amp;$F$3+2))+(COUNTIF('Round 3 - Hole by Hole'!G105,"="&amp;$G$3+2))+(COUNTIF('Round 3 - Hole by Hole'!H105,"="&amp;$H$3+2))+(COUNTIF('Round 3 - Hole by Hole'!I105,"="&amp;$I$3+2))+(COUNTIF('Round 3 - Hole by Hole'!J105,"="&amp;$J$3+2))+(COUNTIF('Round 3 - Hole by Hole'!L105,"="&amp;$L$3+2))+(COUNTIF('Round 3 - Hole by Hole'!M105,"="&amp;$M$3+2))+(COUNTIF('Round 3 - Hole by Hole'!N105,"="&amp;$N$3+2))+(COUNTIF('Round 3 - Hole by Hole'!O105,"="&amp;$O$3+2))+(COUNTIF('Round 3 - Hole by Hole'!P105,"="&amp;$P$3+2))+(COUNTIF('Round 3 - Hole by Hole'!Q105,"="&amp;$Q$3+2))+(COUNTIF('Round 3 - Hole by Hole'!R105,"="&amp;$R$3+2))+(COUNTIF('Round 3 - Hole by Hole'!S105,"="&amp;$S$3+2))+(COUNTIF('Round 3 - Hole by Hole'!T105,"="&amp;$T$3+2))</f>
        <v>1</v>
      </c>
      <c r="V108" s="87">
        <f>SUM(COUNTIF('Round 3 - Hole by Hole'!B105,"&gt;"&amp;$B$3+2.1))+(COUNTIF('Round 3 - Hole by Hole'!C105,"&gt;"&amp;$C$3+2.1))+(COUNTIF('Round 3 - Hole by Hole'!D105,"&gt;"&amp;$D$3+2.1))+(COUNTIF('Round 3 - Hole by Hole'!E105,"&gt;"&amp;$E$3+2.1))+(COUNTIF('Round 3 - Hole by Hole'!F105,"&gt;"&amp;$F$3+2.1))+(COUNTIF('Round 3 - Hole by Hole'!G105,"&gt;"&amp;$G$3+2.1))+(COUNTIF('Round 3 - Hole by Hole'!H105,"&gt;"&amp;$H$3+2.1))+(COUNTIF('Round 3 - Hole by Hole'!I105,"&gt;"&amp;$I$3+2.1))+(COUNTIF('Round 3 - Hole by Hole'!J105,"&gt;"&amp;$J$3+2.1))+(COUNTIF('Round 3 - Hole by Hole'!L105,"&gt;"&amp;$L$3+2.1))+(COUNTIF('Round 3 - Hole by Hole'!M105,"&gt;"&amp;$M$3+2.1))+(COUNTIF('Round 3 - Hole by Hole'!N105,"&gt;"&amp;$N$3+2.1))+(COUNTIF('Round 3 - Hole by Hole'!O105,"&gt;"&amp;$O$3+2.1))+(COUNTIF('Round 3 - Hole by Hole'!P105,"&gt;"&amp;$P$3+2.1))+(COUNTIF('Round 3 - Hole by Hole'!Q105,"&gt;"&amp;$Q$3+2.1))+(COUNTIF('Round 3 - Hole by Hole'!R105,"&gt;"&amp;$R$3+2.1))+(COUNTIF('Round 3 - Hole by Hole'!S105,"&gt;"&amp;$S$3+2.1))+(COUNTIF('Round 3 - Hole by Hole'!T105,"&gt;"&amp;$T$3+2.1))</f>
        <v>0</v>
      </c>
      <c r="X108" s="86">
        <f t="shared" si="153"/>
        <v>0</v>
      </c>
      <c r="Y108" s="86">
        <f t="shared" si="149"/>
        <v>3</v>
      </c>
      <c r="Z108" s="86">
        <f t="shared" si="150"/>
        <v>29</v>
      </c>
      <c r="AA108" s="86">
        <f t="shared" si="151"/>
        <v>20</v>
      </c>
      <c r="AB108" s="86">
        <f t="shared" si="152"/>
        <v>2</v>
      </c>
      <c r="AC108" s="86">
        <f t="shared" si="154"/>
        <v>0</v>
      </c>
    </row>
    <row r="109" spans="1:29">
      <c r="A109" s="60" t="str">
        <f>'Players by Team'!M37</f>
        <v>AVREE FIELDS</v>
      </c>
      <c r="B109" s="90"/>
      <c r="C109" s="110">
        <f>SUM(COUNTIF('Round 1 - Hole by Hole'!B106,"&lt;"&amp;$B$2-1.9))+(COUNTIF('Round 1 - Hole by Hole'!C106,"&lt;"&amp;$C$2-1.9))+(COUNTIF('Round 1 - Hole by Hole'!D106,"&lt;"&amp;$D$2-1.9))+(COUNTIF('Round 1 - Hole by Hole'!E106,"&lt;"&amp;$E$2-1.9))+(COUNTIF('Round 1 - Hole by Hole'!F106,"&lt;"&amp;$F$2-1.9))+(COUNTIF('Round 1 - Hole by Hole'!G106,"&lt;"&amp;$G$2-1.9))+(COUNTIF('Round 1 - Hole by Hole'!H106,"&lt;"&amp;$H$2-1.9))+(COUNTIF('Round 1 - Hole by Hole'!I106,"&lt;"&amp;$I$2-1.9))+(COUNTIF('Round 1 - Hole by Hole'!J106,"&lt;"&amp;$J$2-1.9))+(COUNTIF('Round 1 - Hole by Hole'!L106,"&lt;"&amp;$L$2-1.9))+(COUNTIF('Round 1 - Hole by Hole'!M106,"&lt;"&amp;$M$2-1.9))+(COUNTIF('Round 1 - Hole by Hole'!N106,"&lt;"&amp;$N$2-1.9))+(COUNTIF('Round 1 - Hole by Hole'!O106,"&lt;"&amp;$O$2-1.9))+(COUNTIF('Round 1 - Hole by Hole'!P106,"&lt;"&amp;$P$2-1.9))+(COUNTIF('Round 1 - Hole by Hole'!Q106,"&lt;"&amp;$Q$2-1.9))+(COUNTIF('Round 1 - Hole by Hole'!R106,"&lt;"&amp;$R$2-1.9))+(COUNTIF('Round 1 - Hole by Hole'!S106,"&lt;"&amp;$S$2-1.9))+(COUNTIF('Round 1 - Hole by Hole'!T106,"&lt;"&amp;$T$2-1.9))</f>
        <v>0</v>
      </c>
      <c r="D109" s="110">
        <f>SUM(COUNTIF('Round 1 - Hole by Hole'!B106,"="&amp;$B$2-1))+(COUNTIF('Round 1 - Hole by Hole'!C106,"="&amp;$C$2-1))+(COUNTIF('Round 1 - Hole by Hole'!D106,"="&amp;$D$2-1))+(COUNTIF('Round 1 - Hole by Hole'!E106,"="&amp;$E$2-1))+(COUNTIF('Round 1 - Hole by Hole'!F106,"="&amp;$F$2-1))+(COUNTIF('Round 1 - Hole by Hole'!G106,"="&amp;$G$2-1))+(COUNTIF('Round 1 - Hole by Hole'!H106,"="&amp;$H$2-1))+(COUNTIF('Round 1 - Hole by Hole'!I106,"="&amp;$I$2-1))+(COUNTIF('Round 1 - Hole by Hole'!J106,"="&amp;$J$2-1))+(COUNTIF('Round 1 - Hole by Hole'!L106,"="&amp;$L$2-1))+(COUNTIF('Round 1 - Hole by Hole'!M106,"="&amp;$M$2-1))+(COUNTIF('Round 1 - Hole by Hole'!N106,"="&amp;$N$2-1))+(COUNTIF('Round 1 - Hole by Hole'!O106,"="&amp;$O$2-1))+(COUNTIF('Round 1 - Hole by Hole'!P106,"="&amp;$P$2-1))+(COUNTIF('Round 1 - Hole by Hole'!Q106,"="&amp;$Q$2-1))+(COUNTIF('Round 1 - Hole by Hole'!R106,"="&amp;$R$2-1))+(COUNTIF('Round 1 - Hole by Hole'!S106,"="&amp;$S$2-1))+(COUNTIF('Round 1 - Hole by Hole'!T106,"="&amp;$T$2-1))</f>
        <v>0</v>
      </c>
      <c r="E109" s="110">
        <f>SUM(COUNTIF('Round 1 - Hole by Hole'!B106,"="&amp;$B$2))+(COUNTIF('Round 1 - Hole by Hole'!C106,"="&amp;$C$2))+(COUNTIF('Round 1 - Hole by Hole'!D106,"="&amp;$D$2))+(COUNTIF('Round 1 - Hole by Hole'!E106,"="&amp;$E$2))+(COUNTIF('Round 1 - Hole by Hole'!F106,"="&amp;$F$2))+(COUNTIF('Round 1 - Hole by Hole'!G106,"="&amp;$G$2))+(COUNTIF('Round 1 - Hole by Hole'!H106,"="&amp;$H$2))+(COUNTIF('Round 1 - Hole by Hole'!I106,"="&amp;$I$2))+(COUNTIF('Round 1 - Hole by Hole'!J106,"="&amp;$J$2))+(COUNTIF('Round 1 - Hole by Hole'!L106,"="&amp;$L$2))+(COUNTIF('Round 1 - Hole by Hole'!M106,"="&amp;$M$2))+(COUNTIF('Round 1 - Hole by Hole'!N106,"="&amp;$N$2))+(COUNTIF('Round 1 - Hole by Hole'!O106,"="&amp;$O$2))+(COUNTIF('Round 1 - Hole by Hole'!P106,"="&amp;$P$2))+(COUNTIF('Round 1 - Hole by Hole'!Q106,"="&amp;$Q$2))+(COUNTIF('Round 1 - Hole by Hole'!R106,"="&amp;$R$2))+(COUNTIF('Round 1 - Hole by Hole'!S106,"="&amp;$S$2))+(COUNTIF('Round 1 - Hole by Hole'!T106,"="&amp;$T$2))</f>
        <v>7</v>
      </c>
      <c r="F109" s="110">
        <f>SUM(COUNTIF('Round 1 - Hole by Hole'!B106,"="&amp;$B$2+1))+(COUNTIF('Round 1 - Hole by Hole'!C106,"="&amp;$C$2+1))+(COUNTIF('Round 1 - Hole by Hole'!D106,"="&amp;$D$2+1))+(COUNTIF('Round 1 - Hole by Hole'!E106,"="&amp;$E$2+1))+(COUNTIF('Round 1 - Hole by Hole'!F106,"="&amp;$F$2+1))+(COUNTIF('Round 1 - Hole by Hole'!G106,"="&amp;$G$2+1))+(COUNTIF('Round 1 - Hole by Hole'!H106,"="&amp;$H$2+1))+(COUNTIF('Round 1 - Hole by Hole'!I106,"="&amp;$I$2+1))+(COUNTIF('Round 1 - Hole by Hole'!J106,"="&amp;$J$2+1))+(COUNTIF('Round 1 - Hole by Hole'!L106,"="&amp;$L$2+1))+(COUNTIF('Round 1 - Hole by Hole'!M106,"="&amp;$M$2+1))+(COUNTIF('Round 1 - Hole by Hole'!N106,"="&amp;$N$2+1))+(COUNTIF('Round 1 - Hole by Hole'!O106,"="&amp;$O$2+1))+(COUNTIF('Round 1 - Hole by Hole'!P106,"="&amp;$P$2+1))+(COUNTIF('Round 1 - Hole by Hole'!Q106,"="&amp;$Q$2+1))+(COUNTIF('Round 1 - Hole by Hole'!R106,"="&amp;$R$2+1))+(COUNTIF('Round 1 - Hole by Hole'!S106,"="&amp;$S$2+1))+(COUNTIF('Round 1 - Hole by Hole'!T106,"="&amp;$T$2+1))</f>
        <v>8</v>
      </c>
      <c r="G109" s="110">
        <f>SUM(COUNTIF('Round 1 - Hole by Hole'!B106,"="&amp;$B$2+2))+(COUNTIF('Round 1 - Hole by Hole'!C106,"="&amp;$C$2+2))+(COUNTIF('Round 1 - Hole by Hole'!D106,"="&amp;$D$2+2))+(COUNTIF('Round 1 - Hole by Hole'!E106,"="&amp;$E$2+2))+(COUNTIF('Round 1 - Hole by Hole'!F106,"="&amp;$F$2+2))+(COUNTIF('Round 1 - Hole by Hole'!G106,"="&amp;$G$2+2))+(COUNTIF('Round 1 - Hole by Hole'!H106,"="&amp;$H$2+2))+(COUNTIF('Round 1 - Hole by Hole'!I106,"="&amp;$I$2+2))+(COUNTIF('Round 1 - Hole by Hole'!J106,"="&amp;$J$2+2))+(COUNTIF('Round 1 - Hole by Hole'!L106,"="&amp;$L$2+2))+(COUNTIF('Round 1 - Hole by Hole'!M106,"="&amp;$M$2+2))+(COUNTIF('Round 1 - Hole by Hole'!N106,"="&amp;$N$2+2))+(COUNTIF('Round 1 - Hole by Hole'!O106,"="&amp;$O$2+2))+(COUNTIF('Round 1 - Hole by Hole'!P106,"="&amp;$P$2+2))+(COUNTIF('Round 1 - Hole by Hole'!Q106,"="&amp;$Q$2+2))+(COUNTIF('Round 1 - Hole by Hole'!R106,"="&amp;$R$2+2))+(COUNTIF('Round 1 - Hole by Hole'!S106,"="&amp;$S$2+2))+(COUNTIF('Round 1 - Hole by Hole'!T106,"="&amp;$T$2+2))</f>
        <v>3</v>
      </c>
      <c r="H109" s="110">
        <f>SUM(COUNTIF('Round 1 - Hole by Hole'!B106,"&gt;"&amp;$B$2+2.1))+(COUNTIF('Round 1 - Hole by Hole'!C106,"&gt;"&amp;$C$2+2.1))+(COUNTIF('Round 1 - Hole by Hole'!D106,"&gt;"&amp;$D$2+2.1))+(COUNTIF('Round 1 - Hole by Hole'!E106,"&gt;"&amp;$E$2+2.1))+(COUNTIF('Round 1 - Hole by Hole'!F106,"&gt;"&amp;$F$2+2.1))+(COUNTIF('Round 1 - Hole by Hole'!G106,"&gt;"&amp;$G$2+2.1))+(COUNTIF('Round 1 - Hole by Hole'!H106,"&gt;"&amp;$H$2+2.1))+(COUNTIF('Round 1 - Hole by Hole'!I106,"&gt;"&amp;$I$2+2.1))+(COUNTIF('Round 1 - Hole by Hole'!J106,"&gt;"&amp;$J$2+2.1))+(COUNTIF('Round 1 - Hole by Hole'!L106,"&gt;"&amp;$L$2+2.1))+(COUNTIF('Round 1 - Hole by Hole'!M106,"&gt;"&amp;$M$2+2.1))+(COUNTIF('Round 1 - Hole by Hole'!N106,"&gt;"&amp;$N$2+2.1))+(COUNTIF('Round 1 - Hole by Hole'!O106,"&gt;"&amp;$O$2+2.1))+(COUNTIF('Round 1 - Hole by Hole'!P106,"&gt;"&amp;$P$2+2.1))+(COUNTIF('Round 1 - Hole by Hole'!Q106,"&gt;"&amp;$Q$2+2.1))+(COUNTIF('Round 1 - Hole by Hole'!R106,"&gt;"&amp;$R$2+2.1))+(COUNTIF('Round 1 - Hole by Hole'!S106,"&gt;"&amp;$S$2+2.1))+(COUNTIF('Round 1 - Hole by Hole'!T106,"&gt;"&amp;$T$2+2.1))</f>
        <v>0</v>
      </c>
      <c r="J109" s="110">
        <f>SUM(COUNTIF('Round 2 - Hole by Hole'!B106,"&lt;"&amp;$B$2-1.9))+(COUNTIF('Round 2 - Hole by Hole'!C106,"&lt;"&amp;$C$2-1.9))+(COUNTIF('Round 2 - Hole by Hole'!D106,"&lt;"&amp;$D$2-1.9))+(COUNTIF('Round 2 - Hole by Hole'!E106,"&lt;"&amp;$E$2-1.9))+(COUNTIF('Round 2 - Hole by Hole'!F106,"&lt;"&amp;$F$2-1.9))+(COUNTIF('Round 2 - Hole by Hole'!G106,"&lt;"&amp;$G$2-1.9))+(COUNTIF('Round 2 - Hole by Hole'!H106,"&lt;"&amp;$H$2-1.9))+(COUNTIF('Round 2 - Hole by Hole'!I106,"&lt;"&amp;$I$2-1.9))+(COUNTIF('Round 2 - Hole by Hole'!J106,"&lt;"&amp;$J$2-1.9))+(COUNTIF('Round 2 - Hole by Hole'!L106,"&lt;"&amp;$L$2-1.9))+(COUNTIF('Round 2 - Hole by Hole'!M106,"&lt;"&amp;$M$2-1.9))+(COUNTIF('Round 2 - Hole by Hole'!N106,"&lt;"&amp;$N$2-1.9))+(COUNTIF('Round 2 - Hole by Hole'!O106,"&lt;"&amp;$O$2-1.9))+(COUNTIF('Round 2 - Hole by Hole'!P106,"&lt;"&amp;$P$2-1.9))+(COUNTIF('Round 2 - Hole by Hole'!Q106,"&lt;"&amp;$Q$2-1.9))+(COUNTIF('Round 2 - Hole by Hole'!R106,"&lt;"&amp;$R$2-1.9))+(COUNTIF('Round 2 - Hole by Hole'!S106,"&lt;"&amp;$S$2-1.9))+(COUNTIF('Round 2 - Hole by Hole'!T106,"&lt;"&amp;$T$2-1.9))</f>
        <v>0</v>
      </c>
      <c r="K109" s="110">
        <f>SUM(COUNTIF('Round 2 - Hole by Hole'!B106,"="&amp;$B$2-1))+(COUNTIF('Round 2 - Hole by Hole'!C106,"="&amp;$C$2-1))+(COUNTIF('Round 2 - Hole by Hole'!D106,"="&amp;$D$2-1))+(COUNTIF('Round 2 - Hole by Hole'!E106,"="&amp;$E$2-1))+(COUNTIF('Round 2 - Hole by Hole'!F106,"="&amp;$F$2-1))+(COUNTIF('Round 2 - Hole by Hole'!G106,"="&amp;$G$2-1))+(COUNTIF('Round 2 - Hole by Hole'!H106,"="&amp;$H$2-1))+(COUNTIF('Round 2 - Hole by Hole'!I106,"="&amp;$I$2-1))+(COUNTIF('Round 2 - Hole by Hole'!J106,"="&amp;$J$2-1))+(COUNTIF('Round 2 - Hole by Hole'!L106,"="&amp;$L$2-1))+(COUNTIF('Round 2 - Hole by Hole'!M106,"="&amp;$M$2-1))+(COUNTIF('Round 2 - Hole by Hole'!N106,"="&amp;$N$2-1))+(COUNTIF('Round 2 - Hole by Hole'!O106,"="&amp;$O$2-1))+(COUNTIF('Round 2 - Hole by Hole'!P106,"="&amp;$P$2-1))+(COUNTIF('Round 2 - Hole by Hole'!Q106,"="&amp;$Q$2-1))+(COUNTIF('Round 2 - Hole by Hole'!R106,"="&amp;$R$2-1))+(COUNTIF('Round 2 - Hole by Hole'!S106,"="&amp;$S$2-1))+(COUNTIF('Round 2 - Hole by Hole'!T106,"="&amp;$T$2-1))</f>
        <v>1</v>
      </c>
      <c r="L109" s="110">
        <f>SUM(COUNTIF('Round 2 - Hole by Hole'!B106,"="&amp;$B$2))+(COUNTIF('Round 2 - Hole by Hole'!C106,"="&amp;$C$2))+(COUNTIF('Round 2 - Hole by Hole'!D106,"="&amp;$D$2))+(COUNTIF('Round 2 - Hole by Hole'!E106,"="&amp;$E$2))+(COUNTIF('Round 2 - Hole by Hole'!F106,"="&amp;$F$2))+(COUNTIF('Round 2 - Hole by Hole'!G106,"="&amp;$G$2))+(COUNTIF('Round 2 - Hole by Hole'!H106,"="&amp;$H$2))+(COUNTIF('Round 2 - Hole by Hole'!I106,"="&amp;$I$2))+(COUNTIF('Round 2 - Hole by Hole'!J106,"="&amp;$J$2))+(COUNTIF('Round 2 - Hole by Hole'!L106,"="&amp;$L$2))+(COUNTIF('Round 2 - Hole by Hole'!M106,"="&amp;$M$2))+(COUNTIF('Round 2 - Hole by Hole'!N106,"="&amp;$N$2))+(COUNTIF('Round 2 - Hole by Hole'!O106,"="&amp;$O$2))+(COUNTIF('Round 2 - Hole by Hole'!P106,"="&amp;$P$2))+(COUNTIF('Round 2 - Hole by Hole'!Q106,"="&amp;$Q$2))+(COUNTIF('Round 2 - Hole by Hole'!R106,"="&amp;$R$2))+(COUNTIF('Round 2 - Hole by Hole'!S106,"="&amp;$S$2))+(COUNTIF('Round 2 - Hole by Hole'!T106,"="&amp;$T$2))</f>
        <v>6</v>
      </c>
      <c r="M109" s="110">
        <f>SUM(COUNTIF('Round 2 - Hole by Hole'!B106,"="&amp;$B$2+1))+(COUNTIF('Round 2 - Hole by Hole'!C106,"="&amp;$C$2+1))+(COUNTIF('Round 2 - Hole by Hole'!D106,"="&amp;$D$2+1))+(COUNTIF('Round 2 - Hole by Hole'!E106,"="&amp;$E$2+1))+(COUNTIF('Round 2 - Hole by Hole'!F106,"="&amp;$F$2+1))+(COUNTIF('Round 2 - Hole by Hole'!G106,"="&amp;$G$2+1))+(COUNTIF('Round 2 - Hole by Hole'!H106,"="&amp;$H$2+1))+(COUNTIF('Round 2 - Hole by Hole'!I106,"="&amp;$I$2+1))+(COUNTIF('Round 2 - Hole by Hole'!J106,"="&amp;$J$2+1))+(COUNTIF('Round 2 - Hole by Hole'!L106,"="&amp;$L$2+1))+(COUNTIF('Round 2 - Hole by Hole'!M106,"="&amp;$M$2+1))+(COUNTIF('Round 2 - Hole by Hole'!N106,"="&amp;$N$2+1))+(COUNTIF('Round 2 - Hole by Hole'!O106,"="&amp;$O$2+1))+(COUNTIF('Round 2 - Hole by Hole'!P106,"="&amp;$P$2+1))+(COUNTIF('Round 2 - Hole by Hole'!Q106,"="&amp;$Q$2+1))+(COUNTIF('Round 2 - Hole by Hole'!R106,"="&amp;$R$2+1))+(COUNTIF('Round 2 - Hole by Hole'!S106,"="&amp;$S$2+1))+(COUNTIF('Round 2 - Hole by Hole'!T106,"="&amp;$T$2+1))</f>
        <v>10</v>
      </c>
      <c r="N109" s="110">
        <f>SUM(COUNTIF('Round 2 - Hole by Hole'!B106,"="&amp;$B$2+2))+(COUNTIF('Round 2 - Hole by Hole'!C106,"="&amp;$C$2+2))+(COUNTIF('Round 2 - Hole by Hole'!D106,"="&amp;$D$2+2))+(COUNTIF('Round 2 - Hole by Hole'!E106,"="&amp;$E$2+2))+(COUNTIF('Round 2 - Hole by Hole'!F106,"="&amp;$F$2+2))+(COUNTIF('Round 2 - Hole by Hole'!G106,"="&amp;$G$2+2))+(COUNTIF('Round 2 - Hole by Hole'!H106,"="&amp;$H$2+2))+(COUNTIF('Round 2 - Hole by Hole'!I106,"="&amp;$I$2+2))+(COUNTIF('Round 2 - Hole by Hole'!J106,"="&amp;$J$2+2))+(COUNTIF('Round 2 - Hole by Hole'!L106,"="&amp;$L$2+2))+(COUNTIF('Round 2 - Hole by Hole'!M106,"="&amp;$M$2+2))+(COUNTIF('Round 2 - Hole by Hole'!N106,"="&amp;$N$2+2))+(COUNTIF('Round 2 - Hole by Hole'!O106,"="&amp;$O$2+2))+(COUNTIF('Round 2 - Hole by Hole'!P106,"="&amp;$P$2+2))+(COUNTIF('Round 2 - Hole by Hole'!Q106,"="&amp;$Q$2+2))+(COUNTIF('Round 2 - Hole by Hole'!R106,"="&amp;$R$2+2))+(COUNTIF('Round 2 - Hole by Hole'!S106,"="&amp;$S$2+2))+(COUNTIF('Round 2 - Hole by Hole'!T106,"="&amp;$T$2+2))</f>
        <v>1</v>
      </c>
      <c r="O109" s="110">
        <f>SUM(COUNTIF('Round 2 - Hole by Hole'!B106,"&gt;"&amp;$B$2+2.1))+(COUNTIF('Round 2 - Hole by Hole'!C106,"&gt;"&amp;$C$2+2.1))+(COUNTIF('Round 2 - Hole by Hole'!D106,"&gt;"&amp;$D$2+2.1))+(COUNTIF('Round 2 - Hole by Hole'!E106,"&gt;"&amp;$E$2+2.1))+(COUNTIF('Round 2 - Hole by Hole'!F106,"&gt;"&amp;$F$2+2.1))+(COUNTIF('Round 2 - Hole by Hole'!G106,"&gt;"&amp;$G$2+2.1))+(COUNTIF('Round 2 - Hole by Hole'!H106,"&gt;"&amp;$H$2+2.1))+(COUNTIF('Round 2 - Hole by Hole'!I106,"&gt;"&amp;$I$2+2.1))+(COUNTIF('Round 2 - Hole by Hole'!J106,"&gt;"&amp;$J$2+2.1))+(COUNTIF('Round 2 - Hole by Hole'!L106,"&gt;"&amp;$L$2+2.1))+(COUNTIF('Round 2 - Hole by Hole'!M106,"&gt;"&amp;$M$2+2.1))+(COUNTIF('Round 2 - Hole by Hole'!N106,"&gt;"&amp;$N$2+2.1))+(COUNTIF('Round 2 - Hole by Hole'!O106,"&gt;"&amp;$O$2+2.1))+(COUNTIF('Round 2 - Hole by Hole'!P106,"&gt;"&amp;$P$2+2.1))+(COUNTIF('Round 2 - Hole by Hole'!Q106,"&gt;"&amp;$Q$2+2.1))+(COUNTIF('Round 2 - Hole by Hole'!R106,"&gt;"&amp;$R$2+2.1))+(COUNTIF('Round 2 - Hole by Hole'!S106,"&gt;"&amp;$S$2+2.1))+(COUNTIF('Round 2 - Hole by Hole'!T106,"&gt;"&amp;$T$2+2.1))</f>
        <v>0</v>
      </c>
      <c r="Q109" s="110">
        <f>SUM(COUNTIF('Round 3 - Hole by Hole'!B106,"&lt;"&amp;$B$3-1.9))+(COUNTIF('Round 3 - Hole by Hole'!C106,"&lt;"&amp;$C$3-1.9))+(COUNTIF('Round 3 - Hole by Hole'!D106,"&lt;"&amp;$D$3-1.9))+(COUNTIF('Round 3 - Hole by Hole'!E106,"&lt;"&amp;$E$3-1.9))+(COUNTIF('Round 3 - Hole by Hole'!F106,"&lt;"&amp;$F$3-1.9))+(COUNTIF('Round 3 - Hole by Hole'!G106,"&lt;"&amp;$G$3-1.9))+(COUNTIF('Round 3 - Hole by Hole'!H106,"&lt;"&amp;$H$3-1.9))+(COUNTIF('Round 3 - Hole by Hole'!I106,"&lt;"&amp;$I$3-1.9))+(COUNTIF('Round 3 - Hole by Hole'!J106,"&lt;"&amp;$J$3-1.9))+(COUNTIF('Round 3 - Hole by Hole'!L106,"&lt;"&amp;$L$3-1.9))+(COUNTIF('Round 3 - Hole by Hole'!M106,"&lt;"&amp;$M$3-1.9))+(COUNTIF('Round 3 - Hole by Hole'!N106,"&lt;"&amp;$N$3-1.9))+(COUNTIF('Round 3 - Hole by Hole'!O106,"&lt;"&amp;$O$3-1.9))+(COUNTIF('Round 3 - Hole by Hole'!P106,"&lt;"&amp;$P$3-1.9))+(COUNTIF('Round 3 - Hole by Hole'!Q106,"&lt;"&amp;$Q$3-1.9))+(COUNTIF('Round 3 - Hole by Hole'!R106,"&lt;"&amp;$R$3-1.9))+(COUNTIF('Round 3 - Hole by Hole'!S106,"&lt;"&amp;$S$3-1.9))+(COUNTIF('Round 3 - Hole by Hole'!T106,"&lt;"&amp;$T$3-1.9))</f>
        <v>0</v>
      </c>
      <c r="R109" s="110">
        <f>SUM(COUNTIF('Round 3 - Hole by Hole'!B106,"="&amp;$B$3-1))+(COUNTIF('Round 3 - Hole by Hole'!C106,"="&amp;$C$3-1))+(COUNTIF('Round 3 - Hole by Hole'!D106,"="&amp;$D$3-1))+(COUNTIF('Round 3 - Hole by Hole'!E106,"="&amp;$E$3-1))+(COUNTIF('Round 3 - Hole by Hole'!F106,"="&amp;$F$3-1))+(COUNTIF('Round 3 - Hole by Hole'!G106,"="&amp;$G$3-1))+(COUNTIF('Round 3 - Hole by Hole'!H106,"="&amp;$H$3-1))+(COUNTIF('Round 3 - Hole by Hole'!I106,"="&amp;$I$3-1))+(COUNTIF('Round 3 - Hole by Hole'!J106,"="&amp;$J$3-1))+(COUNTIF('Round 3 - Hole by Hole'!L106,"="&amp;$L$3-1))+(COUNTIF('Round 3 - Hole by Hole'!M106,"="&amp;$M$3-1))+(COUNTIF('Round 3 - Hole by Hole'!N106,"="&amp;$N$3-1))+(COUNTIF('Round 3 - Hole by Hole'!O106,"="&amp;$O$3-1))+(COUNTIF('Round 3 - Hole by Hole'!P106,"="&amp;$P$3-1))+(COUNTIF('Round 3 - Hole by Hole'!Q106,"="&amp;$Q$3-1))+(COUNTIF('Round 3 - Hole by Hole'!R106,"="&amp;$R$3-1))+(COUNTIF('Round 3 - Hole by Hole'!S106,"="&amp;$S$3-1))+(COUNTIF('Round 3 - Hole by Hole'!T106,"="&amp;$T$3-1))</f>
        <v>0</v>
      </c>
      <c r="S109" s="110">
        <f>SUM(COUNTIF('Round 3 - Hole by Hole'!B106,"="&amp;$B$3))+(COUNTIF('Round 3 - Hole by Hole'!C106,"="&amp;$C$3))+(COUNTIF('Round 3 - Hole by Hole'!D106,"="&amp;$D$3))+(COUNTIF('Round 3 - Hole by Hole'!E106,"="&amp;$E$3))+(COUNTIF('Round 3 - Hole by Hole'!F106,"="&amp;$F$3))+(COUNTIF('Round 3 - Hole by Hole'!G106,"="&amp;$G$3))+(COUNTIF('Round 3 - Hole by Hole'!H106,"="&amp;$H$3))+(COUNTIF('Round 3 - Hole by Hole'!I106,"="&amp;$I$3))+(COUNTIF('Round 3 - Hole by Hole'!J106,"="&amp;$J$3))+(COUNTIF('Round 3 - Hole by Hole'!L106,"="&amp;$L$3))+(COUNTIF('Round 3 - Hole by Hole'!M106,"="&amp;$M$3))+(COUNTIF('Round 3 - Hole by Hole'!N106,"="&amp;$N$3))+(COUNTIF('Round 3 - Hole by Hole'!O106,"="&amp;$O$3))+(COUNTIF('Round 3 - Hole by Hole'!P106,"="&amp;$P$3))+(COUNTIF('Round 3 - Hole by Hole'!Q106,"="&amp;$Q$3))+(COUNTIF('Round 3 - Hole by Hole'!R106,"="&amp;$R$3))+(COUNTIF('Round 3 - Hole by Hole'!S106,"="&amp;$S$3))+(COUNTIF('Round 3 - Hole by Hole'!T106,"="&amp;$T$3))</f>
        <v>6</v>
      </c>
      <c r="T109" s="110">
        <f>SUM(COUNTIF('Round 3 - Hole by Hole'!B106,"="&amp;$B$3+1))+(COUNTIF('Round 3 - Hole by Hole'!C106,"="&amp;$C$3+1))+(COUNTIF('Round 3 - Hole by Hole'!D106,"="&amp;$D$3+1))+(COUNTIF('Round 3 - Hole by Hole'!E106,"="&amp;$E$3+1))+(COUNTIF('Round 3 - Hole by Hole'!F106,"="&amp;$F$3+1))+(COUNTIF('Round 3 - Hole by Hole'!G106,"="&amp;$G$3+1))+(COUNTIF('Round 3 - Hole by Hole'!H106,"="&amp;$H$3+1))+(COUNTIF('Round 3 - Hole by Hole'!I106,"="&amp;$I$3+1))+(COUNTIF('Round 3 - Hole by Hole'!J106,"="&amp;$J$3+1))+(COUNTIF('Round 3 - Hole by Hole'!L106,"="&amp;$L$3+1))+(COUNTIF('Round 3 - Hole by Hole'!M106,"="&amp;$M$3+1))+(COUNTIF('Round 3 - Hole by Hole'!N106,"="&amp;$N$3+1))+(COUNTIF('Round 3 - Hole by Hole'!O106,"="&amp;$O$3+1))+(COUNTIF('Round 3 - Hole by Hole'!P106,"="&amp;$P$3+1))+(COUNTIF('Round 3 - Hole by Hole'!Q106,"="&amp;$Q$3+1))+(COUNTIF('Round 3 - Hole by Hole'!R106,"="&amp;$R$3+1))+(COUNTIF('Round 3 - Hole by Hole'!S106,"="&amp;$S$3+1))+(COUNTIF('Round 3 - Hole by Hole'!T106,"="&amp;$T$3+1))</f>
        <v>10</v>
      </c>
      <c r="U109" s="110">
        <f>SUM(COUNTIF('Round 3 - Hole by Hole'!B106,"="&amp;$B$3+2))+(COUNTIF('Round 3 - Hole by Hole'!C106,"="&amp;$C$3+2))+(COUNTIF('Round 3 - Hole by Hole'!D106,"="&amp;$D$3+2))+(COUNTIF('Round 3 - Hole by Hole'!E106,"="&amp;$E$3+2))+(COUNTIF('Round 3 - Hole by Hole'!F106,"="&amp;$F$3+2))+(COUNTIF('Round 3 - Hole by Hole'!G106,"="&amp;$G$3+2))+(COUNTIF('Round 3 - Hole by Hole'!H106,"="&amp;$H$3+2))+(COUNTIF('Round 3 - Hole by Hole'!I106,"="&amp;$I$3+2))+(COUNTIF('Round 3 - Hole by Hole'!J106,"="&amp;$J$3+2))+(COUNTIF('Round 3 - Hole by Hole'!L106,"="&amp;$L$3+2))+(COUNTIF('Round 3 - Hole by Hole'!M106,"="&amp;$M$3+2))+(COUNTIF('Round 3 - Hole by Hole'!N106,"="&amp;$N$3+2))+(COUNTIF('Round 3 - Hole by Hole'!O106,"="&amp;$O$3+2))+(COUNTIF('Round 3 - Hole by Hole'!P106,"="&amp;$P$3+2))+(COUNTIF('Round 3 - Hole by Hole'!Q106,"="&amp;$Q$3+2))+(COUNTIF('Round 3 - Hole by Hole'!R106,"="&amp;$R$3+2))+(COUNTIF('Round 3 - Hole by Hole'!S106,"="&amp;$S$3+2))+(COUNTIF('Round 3 - Hole by Hole'!T106,"="&amp;$T$3+2))</f>
        <v>1</v>
      </c>
      <c r="V109" s="110">
        <f>SUM(COUNTIF('Round 3 - Hole by Hole'!B106,"&gt;"&amp;$B$3+2.1))+(COUNTIF('Round 3 - Hole by Hole'!C106,"&gt;"&amp;$C$3+2.1))+(COUNTIF('Round 3 - Hole by Hole'!D106,"&gt;"&amp;$D$3+2.1))+(COUNTIF('Round 3 - Hole by Hole'!E106,"&gt;"&amp;$E$3+2.1))+(COUNTIF('Round 3 - Hole by Hole'!F106,"&gt;"&amp;$F$3+2.1))+(COUNTIF('Round 3 - Hole by Hole'!G106,"&gt;"&amp;$G$3+2.1))+(COUNTIF('Round 3 - Hole by Hole'!H106,"&gt;"&amp;$H$3+2.1))+(COUNTIF('Round 3 - Hole by Hole'!I106,"&gt;"&amp;$I$3+2.1))+(COUNTIF('Round 3 - Hole by Hole'!J106,"&gt;"&amp;$J$3+2.1))+(COUNTIF('Round 3 - Hole by Hole'!L106,"&gt;"&amp;$L$3+2.1))+(COUNTIF('Round 3 - Hole by Hole'!M106,"&gt;"&amp;$M$3+2.1))+(COUNTIF('Round 3 - Hole by Hole'!N106,"&gt;"&amp;$N$3+2.1))+(COUNTIF('Round 3 - Hole by Hole'!O106,"&gt;"&amp;$O$3+2.1))+(COUNTIF('Round 3 - Hole by Hole'!P106,"&gt;"&amp;$P$3+2.1))+(COUNTIF('Round 3 - Hole by Hole'!Q106,"&gt;"&amp;$Q$3+2.1))+(COUNTIF('Round 3 - Hole by Hole'!R106,"&gt;"&amp;$R$3+2.1))+(COUNTIF('Round 3 - Hole by Hole'!S106,"&gt;"&amp;$S$3+2.1))+(COUNTIF('Round 3 - Hole by Hole'!T106,"&gt;"&amp;$T$3+2.1))</f>
        <v>1</v>
      </c>
      <c r="X109" s="110">
        <f t="shared" si="153"/>
        <v>0</v>
      </c>
      <c r="Y109" s="110">
        <f t="shared" si="149"/>
        <v>1</v>
      </c>
      <c r="Z109" s="110">
        <f t="shared" si="150"/>
        <v>19</v>
      </c>
      <c r="AA109" s="110">
        <f t="shared" si="151"/>
        <v>28</v>
      </c>
      <c r="AB109" s="110">
        <f t="shared" si="152"/>
        <v>5</v>
      </c>
      <c r="AC109" s="110">
        <f t="shared" si="154"/>
        <v>1</v>
      </c>
    </row>
    <row r="110" spans="1:29">
      <c r="A110" s="60">
        <f>'Players by Team'!M38</f>
        <v>0</v>
      </c>
      <c r="B110" s="90"/>
      <c r="C110" s="86">
        <f>SUM(COUNTIF('Round 1 - Hole by Hole'!B107,"&lt;"&amp;$B$2-1.9))+(COUNTIF('Round 1 - Hole by Hole'!C107,"&lt;"&amp;$C$2-1.9))+(COUNTIF('Round 1 - Hole by Hole'!D107,"&lt;"&amp;$D$2-1.9))+(COUNTIF('Round 1 - Hole by Hole'!E107,"&lt;"&amp;$E$2-1.9))+(COUNTIF('Round 1 - Hole by Hole'!F107,"&lt;"&amp;$F$2-1.9))+(COUNTIF('Round 1 - Hole by Hole'!G107,"&lt;"&amp;$G$2-1.9))+(COUNTIF('Round 1 - Hole by Hole'!H107,"&lt;"&amp;$H$2-1.9))+(COUNTIF('Round 1 - Hole by Hole'!I107,"&lt;"&amp;$I$2-1.9))+(COUNTIF('Round 1 - Hole by Hole'!J107,"&lt;"&amp;$J$2-1.9))+(COUNTIF('Round 1 - Hole by Hole'!L107,"&lt;"&amp;$L$2-1.9))+(COUNTIF('Round 1 - Hole by Hole'!M107,"&lt;"&amp;$M$2-1.9))+(COUNTIF('Round 1 - Hole by Hole'!N107,"&lt;"&amp;$N$2-1.9))+(COUNTIF('Round 1 - Hole by Hole'!O107,"&lt;"&amp;$O$2-1.9))+(COUNTIF('Round 1 - Hole by Hole'!P107,"&lt;"&amp;$P$2-1.9))+(COUNTIF('Round 1 - Hole by Hole'!Q107,"&lt;"&amp;$Q$2-1.9))+(COUNTIF('Round 1 - Hole by Hole'!R107,"&lt;"&amp;$R$2-1.9))+(COUNTIF('Round 1 - Hole by Hole'!S107,"&lt;"&amp;$S$2-1.9))+(COUNTIF('Round 1 - Hole by Hole'!T107,"&lt;"&amp;$T$2-1.9))</f>
        <v>0</v>
      </c>
      <c r="D110" s="87">
        <f>SUM(COUNTIF('Round 1 - Hole by Hole'!B107,"="&amp;$B$2-1))+(COUNTIF('Round 1 - Hole by Hole'!C107,"="&amp;$C$2-1))+(COUNTIF('Round 1 - Hole by Hole'!D107,"="&amp;$D$2-1))+(COUNTIF('Round 1 - Hole by Hole'!E107,"="&amp;$E$2-1))+(COUNTIF('Round 1 - Hole by Hole'!F107,"="&amp;$F$2-1))+(COUNTIF('Round 1 - Hole by Hole'!G107,"="&amp;$G$2-1))+(COUNTIF('Round 1 - Hole by Hole'!H107,"="&amp;$H$2-1))+(COUNTIF('Round 1 - Hole by Hole'!I107,"="&amp;$I$2-1))+(COUNTIF('Round 1 - Hole by Hole'!J107,"="&amp;$J$2-1))+(COUNTIF('Round 1 - Hole by Hole'!L107,"="&amp;$L$2-1))+(COUNTIF('Round 1 - Hole by Hole'!M107,"="&amp;$M$2-1))+(COUNTIF('Round 1 - Hole by Hole'!N107,"="&amp;$N$2-1))+(COUNTIF('Round 1 - Hole by Hole'!O107,"="&amp;$O$2-1))+(COUNTIF('Round 1 - Hole by Hole'!P107,"="&amp;$P$2-1))+(COUNTIF('Round 1 - Hole by Hole'!Q107,"="&amp;$Q$2-1))+(COUNTIF('Round 1 - Hole by Hole'!R107,"="&amp;$R$2-1))+(COUNTIF('Round 1 - Hole by Hole'!S107,"="&amp;$S$2-1))+(COUNTIF('Round 1 - Hole by Hole'!T107,"="&amp;$T$2-1))</f>
        <v>0</v>
      </c>
      <c r="E110" s="87">
        <f>SUM(COUNTIF('Round 1 - Hole by Hole'!B107,"="&amp;$B$2))+(COUNTIF('Round 1 - Hole by Hole'!C107,"="&amp;$C$2))+(COUNTIF('Round 1 - Hole by Hole'!D107,"="&amp;$D$2))+(COUNTIF('Round 1 - Hole by Hole'!E107,"="&amp;$E$2))+(COUNTIF('Round 1 - Hole by Hole'!F107,"="&amp;$F$2))+(COUNTIF('Round 1 - Hole by Hole'!G107,"="&amp;$G$2))+(COUNTIF('Round 1 - Hole by Hole'!H107,"="&amp;$H$2))+(COUNTIF('Round 1 - Hole by Hole'!I107,"="&amp;$I$2))+(COUNTIF('Round 1 - Hole by Hole'!J107,"="&amp;$J$2))+(COUNTIF('Round 1 - Hole by Hole'!L107,"="&amp;$L$2))+(COUNTIF('Round 1 - Hole by Hole'!M107,"="&amp;$M$2))+(COUNTIF('Round 1 - Hole by Hole'!N107,"="&amp;$N$2))+(COUNTIF('Round 1 - Hole by Hole'!O107,"="&amp;$O$2))+(COUNTIF('Round 1 - Hole by Hole'!P107,"="&amp;$P$2))+(COUNTIF('Round 1 - Hole by Hole'!Q107,"="&amp;$Q$2))+(COUNTIF('Round 1 - Hole by Hole'!R107,"="&amp;$R$2))+(COUNTIF('Round 1 - Hole by Hole'!S107,"="&amp;$S$2))+(COUNTIF('Round 1 - Hole by Hole'!T107,"="&amp;$T$2))</f>
        <v>0</v>
      </c>
      <c r="F110" s="87">
        <f>SUM(COUNTIF('Round 1 - Hole by Hole'!B107,"="&amp;$B$2+1))+(COUNTIF('Round 1 - Hole by Hole'!C107,"="&amp;$C$2+1))+(COUNTIF('Round 1 - Hole by Hole'!D107,"="&amp;$D$2+1))+(COUNTIF('Round 1 - Hole by Hole'!E107,"="&amp;$E$2+1))+(COUNTIF('Round 1 - Hole by Hole'!F107,"="&amp;$F$2+1))+(COUNTIF('Round 1 - Hole by Hole'!G107,"="&amp;$G$2+1))+(COUNTIF('Round 1 - Hole by Hole'!H107,"="&amp;$H$2+1))+(COUNTIF('Round 1 - Hole by Hole'!I107,"="&amp;$I$2+1))+(COUNTIF('Round 1 - Hole by Hole'!J107,"="&amp;$J$2+1))+(COUNTIF('Round 1 - Hole by Hole'!L107,"="&amp;$L$2+1))+(COUNTIF('Round 1 - Hole by Hole'!M107,"="&amp;$M$2+1))+(COUNTIF('Round 1 - Hole by Hole'!N107,"="&amp;$N$2+1))+(COUNTIF('Round 1 - Hole by Hole'!O107,"="&amp;$O$2+1))+(COUNTIF('Round 1 - Hole by Hole'!P107,"="&amp;$P$2+1))+(COUNTIF('Round 1 - Hole by Hole'!Q107,"="&amp;$Q$2+1))+(COUNTIF('Round 1 - Hole by Hole'!R107,"="&amp;$R$2+1))+(COUNTIF('Round 1 - Hole by Hole'!S107,"="&amp;$S$2+1))+(COUNTIF('Round 1 - Hole by Hole'!T107,"="&amp;$T$2+1))</f>
        <v>0</v>
      </c>
      <c r="G110" s="87">
        <f>SUM(COUNTIF('Round 1 - Hole by Hole'!B107,"="&amp;$B$2+2))+(COUNTIF('Round 1 - Hole by Hole'!C107,"="&amp;$C$2+2))+(COUNTIF('Round 1 - Hole by Hole'!D107,"="&amp;$D$2+2))+(COUNTIF('Round 1 - Hole by Hole'!E107,"="&amp;$E$2+2))+(COUNTIF('Round 1 - Hole by Hole'!F107,"="&amp;$F$2+2))+(COUNTIF('Round 1 - Hole by Hole'!G107,"="&amp;$G$2+2))+(COUNTIF('Round 1 - Hole by Hole'!H107,"="&amp;$H$2+2))+(COUNTIF('Round 1 - Hole by Hole'!I107,"="&amp;$I$2+2))+(COUNTIF('Round 1 - Hole by Hole'!J107,"="&amp;$J$2+2))+(COUNTIF('Round 1 - Hole by Hole'!L107,"="&amp;$L$2+2))+(COUNTIF('Round 1 - Hole by Hole'!M107,"="&amp;$M$2+2))+(COUNTIF('Round 1 - Hole by Hole'!N107,"="&amp;$N$2+2))+(COUNTIF('Round 1 - Hole by Hole'!O107,"="&amp;$O$2+2))+(COUNTIF('Round 1 - Hole by Hole'!P107,"="&amp;$P$2+2))+(COUNTIF('Round 1 - Hole by Hole'!Q107,"="&amp;$Q$2+2))+(COUNTIF('Round 1 - Hole by Hole'!R107,"="&amp;$R$2+2))+(COUNTIF('Round 1 - Hole by Hole'!S107,"="&amp;$S$2+2))+(COUNTIF('Round 1 - Hole by Hole'!T107,"="&amp;$T$2+2))</f>
        <v>0</v>
      </c>
      <c r="H110" s="87">
        <f>SUM(COUNTIF('Round 1 - Hole by Hole'!B107,"&gt;"&amp;$B$2+2.1))+(COUNTIF('Round 1 - Hole by Hole'!C107,"&gt;"&amp;$C$2+2.1))+(COUNTIF('Round 1 - Hole by Hole'!D107,"&gt;"&amp;$D$2+2.1))+(COUNTIF('Round 1 - Hole by Hole'!E107,"&gt;"&amp;$E$2+2.1))+(COUNTIF('Round 1 - Hole by Hole'!F107,"&gt;"&amp;$F$2+2.1))+(COUNTIF('Round 1 - Hole by Hole'!G107,"&gt;"&amp;$G$2+2.1))+(COUNTIF('Round 1 - Hole by Hole'!H107,"&gt;"&amp;$H$2+2.1))+(COUNTIF('Round 1 - Hole by Hole'!I107,"&gt;"&amp;$I$2+2.1))+(COUNTIF('Round 1 - Hole by Hole'!J107,"&gt;"&amp;$J$2+2.1))+(COUNTIF('Round 1 - Hole by Hole'!L107,"&gt;"&amp;$L$2+2.1))+(COUNTIF('Round 1 - Hole by Hole'!M107,"&gt;"&amp;$M$2+2.1))+(COUNTIF('Round 1 - Hole by Hole'!N107,"&gt;"&amp;$N$2+2.1))+(COUNTIF('Round 1 - Hole by Hole'!O107,"&gt;"&amp;$O$2+2.1))+(COUNTIF('Round 1 - Hole by Hole'!P107,"&gt;"&amp;$P$2+2.1))+(COUNTIF('Round 1 - Hole by Hole'!Q107,"&gt;"&amp;$Q$2+2.1))+(COUNTIF('Round 1 - Hole by Hole'!R107,"&gt;"&amp;$R$2+2.1))+(COUNTIF('Round 1 - Hole by Hole'!S107,"&gt;"&amp;$S$2+2.1))+(COUNTIF('Round 1 - Hole by Hole'!T107,"&gt;"&amp;$T$2+2.1))</f>
        <v>0</v>
      </c>
      <c r="J110" s="86">
        <f>SUM(COUNTIF('Round 2 - Hole by Hole'!B107,"&lt;"&amp;$B$2-1.9))+(COUNTIF('Round 2 - Hole by Hole'!C107,"&lt;"&amp;$C$2-1.9))+(COUNTIF('Round 2 - Hole by Hole'!D107,"&lt;"&amp;$D$2-1.9))+(COUNTIF('Round 2 - Hole by Hole'!E107,"&lt;"&amp;$E$2-1.9))+(COUNTIF('Round 2 - Hole by Hole'!F107,"&lt;"&amp;$F$2-1.9))+(COUNTIF('Round 2 - Hole by Hole'!G107,"&lt;"&amp;$G$2-1.9))+(COUNTIF('Round 2 - Hole by Hole'!H107,"&lt;"&amp;$H$2-1.9))+(COUNTIF('Round 2 - Hole by Hole'!I107,"&lt;"&amp;$I$2-1.9))+(COUNTIF('Round 2 - Hole by Hole'!J107,"&lt;"&amp;$J$2-1.9))+(COUNTIF('Round 2 - Hole by Hole'!L107,"&lt;"&amp;$L$2-1.9))+(COUNTIF('Round 2 - Hole by Hole'!M107,"&lt;"&amp;$M$2-1.9))+(COUNTIF('Round 2 - Hole by Hole'!N107,"&lt;"&amp;$N$2-1.9))+(COUNTIF('Round 2 - Hole by Hole'!O107,"&lt;"&amp;$O$2-1.9))+(COUNTIF('Round 2 - Hole by Hole'!P107,"&lt;"&amp;$P$2-1.9))+(COUNTIF('Round 2 - Hole by Hole'!Q107,"&lt;"&amp;$Q$2-1.9))+(COUNTIF('Round 2 - Hole by Hole'!R107,"&lt;"&amp;$R$2-1.9))+(COUNTIF('Round 2 - Hole by Hole'!S107,"&lt;"&amp;$S$2-1.9))+(COUNTIF('Round 2 - Hole by Hole'!T107,"&lt;"&amp;$T$2-1.9))</f>
        <v>0</v>
      </c>
      <c r="K110" s="87">
        <f>SUM(COUNTIF('Round 2 - Hole by Hole'!B107,"="&amp;$B$2-1))+(COUNTIF('Round 2 - Hole by Hole'!C107,"="&amp;$C$2-1))+(COUNTIF('Round 2 - Hole by Hole'!D107,"="&amp;$D$2-1))+(COUNTIF('Round 2 - Hole by Hole'!E107,"="&amp;$E$2-1))+(COUNTIF('Round 2 - Hole by Hole'!F107,"="&amp;$F$2-1))+(COUNTIF('Round 2 - Hole by Hole'!G107,"="&amp;$G$2-1))+(COUNTIF('Round 2 - Hole by Hole'!H107,"="&amp;$H$2-1))+(COUNTIF('Round 2 - Hole by Hole'!I107,"="&amp;$I$2-1))+(COUNTIF('Round 2 - Hole by Hole'!J107,"="&amp;$J$2-1))+(COUNTIF('Round 2 - Hole by Hole'!L107,"="&amp;$L$2-1))+(COUNTIF('Round 2 - Hole by Hole'!M107,"="&amp;$M$2-1))+(COUNTIF('Round 2 - Hole by Hole'!N107,"="&amp;$N$2-1))+(COUNTIF('Round 2 - Hole by Hole'!O107,"="&amp;$O$2-1))+(COUNTIF('Round 2 - Hole by Hole'!P107,"="&amp;$P$2-1))+(COUNTIF('Round 2 - Hole by Hole'!Q107,"="&amp;$Q$2-1))+(COUNTIF('Round 2 - Hole by Hole'!R107,"="&amp;$R$2-1))+(COUNTIF('Round 2 - Hole by Hole'!S107,"="&amp;$S$2-1))+(COUNTIF('Round 2 - Hole by Hole'!T107,"="&amp;$T$2-1))</f>
        <v>0</v>
      </c>
      <c r="L110" s="87">
        <f>SUM(COUNTIF('Round 2 - Hole by Hole'!B107,"="&amp;$B$2))+(COUNTIF('Round 2 - Hole by Hole'!C107,"="&amp;$C$2))+(COUNTIF('Round 2 - Hole by Hole'!D107,"="&amp;$D$2))+(COUNTIF('Round 2 - Hole by Hole'!E107,"="&amp;$E$2))+(COUNTIF('Round 2 - Hole by Hole'!F107,"="&amp;$F$2))+(COUNTIF('Round 2 - Hole by Hole'!G107,"="&amp;$G$2))+(COUNTIF('Round 2 - Hole by Hole'!H107,"="&amp;$H$2))+(COUNTIF('Round 2 - Hole by Hole'!I107,"="&amp;$I$2))+(COUNTIF('Round 2 - Hole by Hole'!J107,"="&amp;$J$2))+(COUNTIF('Round 2 - Hole by Hole'!L107,"="&amp;$L$2))+(COUNTIF('Round 2 - Hole by Hole'!M107,"="&amp;$M$2))+(COUNTIF('Round 2 - Hole by Hole'!N107,"="&amp;$N$2))+(COUNTIF('Round 2 - Hole by Hole'!O107,"="&amp;$O$2))+(COUNTIF('Round 2 - Hole by Hole'!P107,"="&amp;$P$2))+(COUNTIF('Round 2 - Hole by Hole'!Q107,"="&amp;$Q$2))+(COUNTIF('Round 2 - Hole by Hole'!R107,"="&amp;$R$2))+(COUNTIF('Round 2 - Hole by Hole'!S107,"="&amp;$S$2))+(COUNTIF('Round 2 - Hole by Hole'!T107,"="&amp;$T$2))</f>
        <v>0</v>
      </c>
      <c r="M110" s="87">
        <f>SUM(COUNTIF('Round 2 - Hole by Hole'!B107,"="&amp;$B$2+1))+(COUNTIF('Round 2 - Hole by Hole'!C107,"="&amp;$C$2+1))+(COUNTIF('Round 2 - Hole by Hole'!D107,"="&amp;$D$2+1))+(COUNTIF('Round 2 - Hole by Hole'!E107,"="&amp;$E$2+1))+(COUNTIF('Round 2 - Hole by Hole'!F107,"="&amp;$F$2+1))+(COUNTIF('Round 2 - Hole by Hole'!G107,"="&amp;$G$2+1))+(COUNTIF('Round 2 - Hole by Hole'!H107,"="&amp;$H$2+1))+(COUNTIF('Round 2 - Hole by Hole'!I107,"="&amp;$I$2+1))+(COUNTIF('Round 2 - Hole by Hole'!J107,"="&amp;$J$2+1))+(COUNTIF('Round 2 - Hole by Hole'!L107,"="&amp;$L$2+1))+(COUNTIF('Round 2 - Hole by Hole'!M107,"="&amp;$M$2+1))+(COUNTIF('Round 2 - Hole by Hole'!N107,"="&amp;$N$2+1))+(COUNTIF('Round 2 - Hole by Hole'!O107,"="&amp;$O$2+1))+(COUNTIF('Round 2 - Hole by Hole'!P107,"="&amp;$P$2+1))+(COUNTIF('Round 2 - Hole by Hole'!Q107,"="&amp;$Q$2+1))+(COUNTIF('Round 2 - Hole by Hole'!R107,"="&amp;$R$2+1))+(COUNTIF('Round 2 - Hole by Hole'!S107,"="&amp;$S$2+1))+(COUNTIF('Round 2 - Hole by Hole'!T107,"="&amp;$T$2+1))</f>
        <v>0</v>
      </c>
      <c r="N110" s="87">
        <f>SUM(COUNTIF('Round 2 - Hole by Hole'!B107,"="&amp;$B$2+2))+(COUNTIF('Round 2 - Hole by Hole'!C107,"="&amp;$C$2+2))+(COUNTIF('Round 2 - Hole by Hole'!D107,"="&amp;$D$2+2))+(COUNTIF('Round 2 - Hole by Hole'!E107,"="&amp;$E$2+2))+(COUNTIF('Round 2 - Hole by Hole'!F107,"="&amp;$F$2+2))+(COUNTIF('Round 2 - Hole by Hole'!G107,"="&amp;$G$2+2))+(COUNTIF('Round 2 - Hole by Hole'!H107,"="&amp;$H$2+2))+(COUNTIF('Round 2 - Hole by Hole'!I107,"="&amp;$I$2+2))+(COUNTIF('Round 2 - Hole by Hole'!J107,"="&amp;$J$2+2))+(COUNTIF('Round 2 - Hole by Hole'!L107,"="&amp;$L$2+2))+(COUNTIF('Round 2 - Hole by Hole'!M107,"="&amp;$M$2+2))+(COUNTIF('Round 2 - Hole by Hole'!N107,"="&amp;$N$2+2))+(COUNTIF('Round 2 - Hole by Hole'!O107,"="&amp;$O$2+2))+(COUNTIF('Round 2 - Hole by Hole'!P107,"="&amp;$P$2+2))+(COUNTIF('Round 2 - Hole by Hole'!Q107,"="&amp;$Q$2+2))+(COUNTIF('Round 2 - Hole by Hole'!R107,"="&amp;$R$2+2))+(COUNTIF('Round 2 - Hole by Hole'!S107,"="&amp;$S$2+2))+(COUNTIF('Round 2 - Hole by Hole'!T107,"="&amp;$T$2+2))</f>
        <v>0</v>
      </c>
      <c r="O110" s="87">
        <f>SUM(COUNTIF('Round 2 - Hole by Hole'!B107,"&gt;"&amp;$B$2+2.1))+(COUNTIF('Round 2 - Hole by Hole'!C107,"&gt;"&amp;$C$2+2.1))+(COUNTIF('Round 2 - Hole by Hole'!D107,"&gt;"&amp;$D$2+2.1))+(COUNTIF('Round 2 - Hole by Hole'!E107,"&gt;"&amp;$E$2+2.1))+(COUNTIF('Round 2 - Hole by Hole'!F107,"&gt;"&amp;$F$2+2.1))+(COUNTIF('Round 2 - Hole by Hole'!G107,"&gt;"&amp;$G$2+2.1))+(COUNTIF('Round 2 - Hole by Hole'!H107,"&gt;"&amp;$H$2+2.1))+(COUNTIF('Round 2 - Hole by Hole'!I107,"&gt;"&amp;$I$2+2.1))+(COUNTIF('Round 2 - Hole by Hole'!J107,"&gt;"&amp;$J$2+2.1))+(COUNTIF('Round 2 - Hole by Hole'!L107,"&gt;"&amp;$L$2+2.1))+(COUNTIF('Round 2 - Hole by Hole'!M107,"&gt;"&amp;$M$2+2.1))+(COUNTIF('Round 2 - Hole by Hole'!N107,"&gt;"&amp;$N$2+2.1))+(COUNTIF('Round 2 - Hole by Hole'!O107,"&gt;"&amp;$O$2+2.1))+(COUNTIF('Round 2 - Hole by Hole'!P107,"&gt;"&amp;$P$2+2.1))+(COUNTIF('Round 2 - Hole by Hole'!Q107,"&gt;"&amp;$Q$2+2.1))+(COUNTIF('Round 2 - Hole by Hole'!R107,"&gt;"&amp;$R$2+2.1))+(COUNTIF('Round 2 - Hole by Hole'!S107,"&gt;"&amp;$S$2+2.1))+(COUNTIF('Round 2 - Hole by Hole'!T107,"&gt;"&amp;$T$2+2.1))</f>
        <v>0</v>
      </c>
      <c r="Q110" s="86">
        <f>SUM(COUNTIF('Round 3 - Hole by Hole'!B107,"&lt;"&amp;$B$3-1.9))+(COUNTIF('Round 3 - Hole by Hole'!C107,"&lt;"&amp;$C$3-1.9))+(COUNTIF('Round 3 - Hole by Hole'!D107,"&lt;"&amp;$D$3-1.9))+(COUNTIF('Round 3 - Hole by Hole'!E107,"&lt;"&amp;$E$3-1.9))+(COUNTIF('Round 3 - Hole by Hole'!F107,"&lt;"&amp;$F$3-1.9))+(COUNTIF('Round 3 - Hole by Hole'!G107,"&lt;"&amp;$G$3-1.9))+(COUNTIF('Round 3 - Hole by Hole'!H107,"&lt;"&amp;$H$3-1.9))+(COUNTIF('Round 3 - Hole by Hole'!I107,"&lt;"&amp;$I$3-1.9))+(COUNTIF('Round 3 - Hole by Hole'!J107,"&lt;"&amp;$J$3-1.9))+(COUNTIF('Round 3 - Hole by Hole'!L107,"&lt;"&amp;$L$3-1.9))+(COUNTIF('Round 3 - Hole by Hole'!M107,"&lt;"&amp;$M$3-1.9))+(COUNTIF('Round 3 - Hole by Hole'!N107,"&lt;"&amp;$N$3-1.9))+(COUNTIF('Round 3 - Hole by Hole'!O107,"&lt;"&amp;$O$3-1.9))+(COUNTIF('Round 3 - Hole by Hole'!P107,"&lt;"&amp;$P$3-1.9))+(COUNTIF('Round 3 - Hole by Hole'!Q107,"&lt;"&amp;$Q$3-1.9))+(COUNTIF('Round 3 - Hole by Hole'!R107,"&lt;"&amp;$R$3-1.9))+(COUNTIF('Round 3 - Hole by Hole'!S107,"&lt;"&amp;$S$3-1.9))+(COUNTIF('Round 3 - Hole by Hole'!T107,"&lt;"&amp;$T$3-1.9))</f>
        <v>0</v>
      </c>
      <c r="R110" s="87">
        <f>SUM(COUNTIF('Round 3 - Hole by Hole'!B107,"="&amp;$B$3-1))+(COUNTIF('Round 3 - Hole by Hole'!C107,"="&amp;$C$3-1))+(COUNTIF('Round 3 - Hole by Hole'!D107,"="&amp;$D$3-1))+(COUNTIF('Round 3 - Hole by Hole'!E107,"="&amp;$E$3-1))+(COUNTIF('Round 3 - Hole by Hole'!F107,"="&amp;$F$3-1))+(COUNTIF('Round 3 - Hole by Hole'!G107,"="&amp;$G$3-1))+(COUNTIF('Round 3 - Hole by Hole'!H107,"="&amp;$H$3-1))+(COUNTIF('Round 3 - Hole by Hole'!I107,"="&amp;$I$3-1))+(COUNTIF('Round 3 - Hole by Hole'!J107,"="&amp;$J$3-1))+(COUNTIF('Round 3 - Hole by Hole'!L107,"="&amp;$L$3-1))+(COUNTIF('Round 3 - Hole by Hole'!M107,"="&amp;$M$3-1))+(COUNTIF('Round 3 - Hole by Hole'!N107,"="&amp;$N$3-1))+(COUNTIF('Round 3 - Hole by Hole'!O107,"="&amp;$O$3-1))+(COUNTIF('Round 3 - Hole by Hole'!P107,"="&amp;$P$3-1))+(COUNTIF('Round 3 - Hole by Hole'!Q107,"="&amp;$Q$3-1))+(COUNTIF('Round 3 - Hole by Hole'!R107,"="&amp;$R$3-1))+(COUNTIF('Round 3 - Hole by Hole'!S107,"="&amp;$S$3-1))+(COUNTIF('Round 3 - Hole by Hole'!T107,"="&amp;$T$3-1))</f>
        <v>0</v>
      </c>
      <c r="S110" s="87">
        <f>SUM(COUNTIF('Round 3 - Hole by Hole'!B107,"="&amp;$B$3))+(COUNTIF('Round 3 - Hole by Hole'!C107,"="&amp;$C$3))+(COUNTIF('Round 3 - Hole by Hole'!D107,"="&amp;$D$3))+(COUNTIF('Round 3 - Hole by Hole'!E107,"="&amp;$E$3))+(COUNTIF('Round 3 - Hole by Hole'!F107,"="&amp;$F$3))+(COUNTIF('Round 3 - Hole by Hole'!G107,"="&amp;$G$3))+(COUNTIF('Round 3 - Hole by Hole'!H107,"="&amp;$H$3))+(COUNTIF('Round 3 - Hole by Hole'!I107,"="&amp;$I$3))+(COUNTIF('Round 3 - Hole by Hole'!J107,"="&amp;$J$3))+(COUNTIF('Round 3 - Hole by Hole'!L107,"="&amp;$L$3))+(COUNTIF('Round 3 - Hole by Hole'!M107,"="&amp;$M$3))+(COUNTIF('Round 3 - Hole by Hole'!N107,"="&amp;$N$3))+(COUNTIF('Round 3 - Hole by Hole'!O107,"="&amp;$O$3))+(COUNTIF('Round 3 - Hole by Hole'!P107,"="&amp;$P$3))+(COUNTIF('Round 3 - Hole by Hole'!Q107,"="&amp;$Q$3))+(COUNTIF('Round 3 - Hole by Hole'!R107,"="&amp;$R$3))+(COUNTIF('Round 3 - Hole by Hole'!S107,"="&amp;$S$3))+(COUNTIF('Round 3 - Hole by Hole'!T107,"="&amp;$T$3))</f>
        <v>0</v>
      </c>
      <c r="T110" s="87">
        <f>SUM(COUNTIF('Round 3 - Hole by Hole'!B107,"="&amp;$B$3+1))+(COUNTIF('Round 3 - Hole by Hole'!C107,"="&amp;$C$3+1))+(COUNTIF('Round 3 - Hole by Hole'!D107,"="&amp;$D$3+1))+(COUNTIF('Round 3 - Hole by Hole'!E107,"="&amp;$E$3+1))+(COUNTIF('Round 3 - Hole by Hole'!F107,"="&amp;$F$3+1))+(COUNTIF('Round 3 - Hole by Hole'!G107,"="&amp;$G$3+1))+(COUNTIF('Round 3 - Hole by Hole'!H107,"="&amp;$H$3+1))+(COUNTIF('Round 3 - Hole by Hole'!I107,"="&amp;$I$3+1))+(COUNTIF('Round 3 - Hole by Hole'!J107,"="&amp;$J$3+1))+(COUNTIF('Round 3 - Hole by Hole'!L107,"="&amp;$L$3+1))+(COUNTIF('Round 3 - Hole by Hole'!M107,"="&amp;$M$3+1))+(COUNTIF('Round 3 - Hole by Hole'!N107,"="&amp;$N$3+1))+(COUNTIF('Round 3 - Hole by Hole'!O107,"="&amp;$O$3+1))+(COUNTIF('Round 3 - Hole by Hole'!P107,"="&amp;$P$3+1))+(COUNTIF('Round 3 - Hole by Hole'!Q107,"="&amp;$Q$3+1))+(COUNTIF('Round 3 - Hole by Hole'!R107,"="&amp;$R$3+1))+(COUNTIF('Round 3 - Hole by Hole'!S107,"="&amp;$S$3+1))+(COUNTIF('Round 3 - Hole by Hole'!T107,"="&amp;$T$3+1))</f>
        <v>0</v>
      </c>
      <c r="U110" s="87">
        <f>SUM(COUNTIF('Round 3 - Hole by Hole'!B107,"="&amp;$B$3+2))+(COUNTIF('Round 3 - Hole by Hole'!C107,"="&amp;$C$3+2))+(COUNTIF('Round 3 - Hole by Hole'!D107,"="&amp;$D$3+2))+(COUNTIF('Round 3 - Hole by Hole'!E107,"="&amp;$E$3+2))+(COUNTIF('Round 3 - Hole by Hole'!F107,"="&amp;$F$3+2))+(COUNTIF('Round 3 - Hole by Hole'!G107,"="&amp;$G$3+2))+(COUNTIF('Round 3 - Hole by Hole'!H107,"="&amp;$H$3+2))+(COUNTIF('Round 3 - Hole by Hole'!I107,"="&amp;$I$3+2))+(COUNTIF('Round 3 - Hole by Hole'!J107,"="&amp;$J$3+2))+(COUNTIF('Round 3 - Hole by Hole'!L107,"="&amp;$L$3+2))+(COUNTIF('Round 3 - Hole by Hole'!M107,"="&amp;$M$3+2))+(COUNTIF('Round 3 - Hole by Hole'!N107,"="&amp;$N$3+2))+(COUNTIF('Round 3 - Hole by Hole'!O107,"="&amp;$O$3+2))+(COUNTIF('Round 3 - Hole by Hole'!P107,"="&amp;$P$3+2))+(COUNTIF('Round 3 - Hole by Hole'!Q107,"="&amp;$Q$3+2))+(COUNTIF('Round 3 - Hole by Hole'!R107,"="&amp;$R$3+2))+(COUNTIF('Round 3 - Hole by Hole'!S107,"="&amp;$S$3+2))+(COUNTIF('Round 3 - Hole by Hole'!T107,"="&amp;$T$3+2))</f>
        <v>0</v>
      </c>
      <c r="V110" s="87">
        <f>SUM(COUNTIF('Round 3 - Hole by Hole'!B107,"&gt;"&amp;$B$3+2.1))+(COUNTIF('Round 3 - Hole by Hole'!C107,"&gt;"&amp;$C$3+2.1))+(COUNTIF('Round 3 - Hole by Hole'!D107,"&gt;"&amp;$D$3+2.1))+(COUNTIF('Round 3 - Hole by Hole'!E107,"&gt;"&amp;$E$3+2.1))+(COUNTIF('Round 3 - Hole by Hole'!F107,"&gt;"&amp;$F$3+2.1))+(COUNTIF('Round 3 - Hole by Hole'!G107,"&gt;"&amp;$G$3+2.1))+(COUNTIF('Round 3 - Hole by Hole'!H107,"&gt;"&amp;$H$3+2.1))+(COUNTIF('Round 3 - Hole by Hole'!I107,"&gt;"&amp;$I$3+2.1))+(COUNTIF('Round 3 - Hole by Hole'!J107,"&gt;"&amp;$J$3+2.1))+(COUNTIF('Round 3 - Hole by Hole'!L107,"&gt;"&amp;$L$3+2.1))+(COUNTIF('Round 3 - Hole by Hole'!M107,"&gt;"&amp;$M$3+2.1))+(COUNTIF('Round 3 - Hole by Hole'!N107,"&gt;"&amp;$N$3+2.1))+(COUNTIF('Round 3 - Hole by Hole'!O107,"&gt;"&amp;$O$3+2.1))+(COUNTIF('Round 3 - Hole by Hole'!P107,"&gt;"&amp;$P$3+2.1))+(COUNTIF('Round 3 - Hole by Hole'!Q107,"&gt;"&amp;$Q$3+2.1))+(COUNTIF('Round 3 - Hole by Hole'!R107,"&gt;"&amp;$R$3+2.1))+(COUNTIF('Round 3 - Hole by Hole'!S107,"&gt;"&amp;$S$3+2.1))+(COUNTIF('Round 3 - Hole by Hole'!T107,"&gt;"&amp;$T$3+2.1))</f>
        <v>0</v>
      </c>
      <c r="X110" s="86">
        <f t="shared" si="153"/>
        <v>0</v>
      </c>
      <c r="Y110" s="86">
        <f t="shared" si="149"/>
        <v>0</v>
      </c>
      <c r="Z110" s="86">
        <f t="shared" si="150"/>
        <v>0</v>
      </c>
      <c r="AA110" s="86">
        <f t="shared" si="151"/>
        <v>0</v>
      </c>
      <c r="AB110" s="86">
        <f t="shared" si="152"/>
        <v>0</v>
      </c>
      <c r="AC110" s="86">
        <f t="shared" si="154"/>
        <v>0</v>
      </c>
    </row>
    <row r="112" spans="1:29">
      <c r="A112" s="89" t="str">
        <f>'Players by Team'!A41</f>
        <v>PERMIAN</v>
      </c>
      <c r="B112" s="88"/>
      <c r="C112" s="83">
        <f t="shared" ref="C112:H112" si="155">SUM(C113:C117)</f>
        <v>0</v>
      </c>
      <c r="D112" s="83">
        <f t="shared" si="155"/>
        <v>0</v>
      </c>
      <c r="E112" s="83">
        <f t="shared" si="155"/>
        <v>23</v>
      </c>
      <c r="F112" s="83">
        <f t="shared" si="155"/>
        <v>31</v>
      </c>
      <c r="G112" s="83">
        <f t="shared" si="155"/>
        <v>27</v>
      </c>
      <c r="H112" s="83">
        <f t="shared" si="155"/>
        <v>9</v>
      </c>
      <c r="I112" s="84"/>
      <c r="J112" s="83">
        <f t="shared" ref="J112:O112" si="156">SUM(J113:J117)</f>
        <v>0</v>
      </c>
      <c r="K112" s="83">
        <f t="shared" si="156"/>
        <v>1</v>
      </c>
      <c r="L112" s="83">
        <f t="shared" si="156"/>
        <v>22</v>
      </c>
      <c r="M112" s="83">
        <f t="shared" si="156"/>
        <v>49</v>
      </c>
      <c r="N112" s="83">
        <f t="shared" si="156"/>
        <v>13</v>
      </c>
      <c r="O112" s="83">
        <f t="shared" si="156"/>
        <v>5</v>
      </c>
      <c r="P112" s="84"/>
      <c r="Q112" s="83">
        <f t="shared" ref="Q112:V112" si="157">SUM(Q113:Q117)</f>
        <v>0</v>
      </c>
      <c r="R112" s="83">
        <f t="shared" si="157"/>
        <v>2</v>
      </c>
      <c r="S112" s="83">
        <f t="shared" si="157"/>
        <v>22</v>
      </c>
      <c r="T112" s="83">
        <f t="shared" si="157"/>
        <v>42</v>
      </c>
      <c r="U112" s="83">
        <f t="shared" si="157"/>
        <v>13</v>
      </c>
      <c r="V112" s="83">
        <f t="shared" si="157"/>
        <v>11</v>
      </c>
      <c r="X112" s="83">
        <f t="shared" ref="X112:AC112" si="158">SUM(X113:X117)</f>
        <v>0</v>
      </c>
      <c r="Y112" s="83">
        <f t="shared" si="158"/>
        <v>3</v>
      </c>
      <c r="Z112" s="83">
        <f t="shared" si="158"/>
        <v>67</v>
      </c>
      <c r="AA112" s="83">
        <f t="shared" si="158"/>
        <v>122</v>
      </c>
      <c r="AB112" s="83">
        <f t="shared" si="158"/>
        <v>53</v>
      </c>
      <c r="AC112" s="83">
        <f t="shared" si="158"/>
        <v>25</v>
      </c>
    </row>
    <row r="113" spans="1:29">
      <c r="A113" s="60" t="str">
        <f>'Players by Team'!A42</f>
        <v>ADRIANNA HERNANDEZ</v>
      </c>
      <c r="B113" s="90"/>
      <c r="C113" s="86">
        <f>SUM(COUNTIF('Round 1 - Hole by Hole'!B110,"&lt;"&amp;$B$2-1.9))+(COUNTIF('Round 1 - Hole by Hole'!C110,"&lt;"&amp;$C$2-1.9))+(COUNTIF('Round 1 - Hole by Hole'!D110,"&lt;"&amp;$D$2-1.9))+(COUNTIF('Round 1 - Hole by Hole'!E110,"&lt;"&amp;$E$2-1.9))+(COUNTIF('Round 1 - Hole by Hole'!F110,"&lt;"&amp;$F$2-1.9))+(COUNTIF('Round 1 - Hole by Hole'!G110,"&lt;"&amp;$G$2-1.9))+(COUNTIF('Round 1 - Hole by Hole'!H110,"&lt;"&amp;$H$2-1.9))+(COUNTIF('Round 1 - Hole by Hole'!I110,"&lt;"&amp;$I$2-1.9))+(COUNTIF('Round 1 - Hole by Hole'!J110,"&lt;"&amp;$J$2-1.9))+(COUNTIF('Round 1 - Hole by Hole'!L110,"&lt;"&amp;$L$2-1.9))+(COUNTIF('Round 1 - Hole by Hole'!M110,"&lt;"&amp;$M$2-1.9))+(COUNTIF('Round 1 - Hole by Hole'!N110,"&lt;"&amp;$N$2-1.9))+(COUNTIF('Round 1 - Hole by Hole'!O110,"&lt;"&amp;$O$2-1.9))+(COUNTIF('Round 1 - Hole by Hole'!P110,"&lt;"&amp;$P$2-1.9))+(COUNTIF('Round 1 - Hole by Hole'!Q110,"&lt;"&amp;$Q$2-1.9))+(COUNTIF('Round 1 - Hole by Hole'!R110,"&lt;"&amp;$R$2-1.9))+(COUNTIF('Round 1 - Hole by Hole'!S110,"&lt;"&amp;$S$2-1.9))+(COUNTIF('Round 1 - Hole by Hole'!T110,"&lt;"&amp;$T$2-1.9))</f>
        <v>0</v>
      </c>
      <c r="D113" s="87">
        <f>SUM(COUNTIF('Round 1 - Hole by Hole'!B110,"="&amp;$B$2-1))+(COUNTIF('Round 1 - Hole by Hole'!C110,"="&amp;$C$2-1))+(COUNTIF('Round 1 - Hole by Hole'!D110,"="&amp;$D$2-1))+(COUNTIF('Round 1 - Hole by Hole'!E110,"="&amp;$E$2-1))+(COUNTIF('Round 1 - Hole by Hole'!F110,"="&amp;$F$2-1))+(COUNTIF('Round 1 - Hole by Hole'!G110,"="&amp;$G$2-1))+(COUNTIF('Round 1 - Hole by Hole'!H110,"="&amp;$H$2-1))+(COUNTIF('Round 1 - Hole by Hole'!I110,"="&amp;$I$2-1))+(COUNTIF('Round 1 - Hole by Hole'!J110,"="&amp;$J$2-1))+(COUNTIF('Round 1 - Hole by Hole'!L110,"="&amp;$L$2-1))+(COUNTIF('Round 1 - Hole by Hole'!M110,"="&amp;$M$2-1))+(COUNTIF('Round 1 - Hole by Hole'!N110,"="&amp;$N$2-1))+(COUNTIF('Round 1 - Hole by Hole'!O110,"="&amp;$O$2-1))+(COUNTIF('Round 1 - Hole by Hole'!P110,"="&amp;$P$2-1))+(COUNTIF('Round 1 - Hole by Hole'!Q110,"="&amp;$Q$2-1))+(COUNTIF('Round 1 - Hole by Hole'!R110,"="&amp;$R$2-1))+(COUNTIF('Round 1 - Hole by Hole'!S110,"="&amp;$S$2-1))+(COUNTIF('Round 1 - Hole by Hole'!T110,"="&amp;$T$2-1))</f>
        <v>0</v>
      </c>
      <c r="E113" s="87">
        <f>SUM(COUNTIF('Round 1 - Hole by Hole'!B110,"="&amp;$B$2))+(COUNTIF('Round 1 - Hole by Hole'!C110,"="&amp;$C$2))+(COUNTIF('Round 1 - Hole by Hole'!D110,"="&amp;$D$2))+(COUNTIF('Round 1 - Hole by Hole'!E110,"="&amp;$E$2))+(COUNTIF('Round 1 - Hole by Hole'!F110,"="&amp;$F$2))+(COUNTIF('Round 1 - Hole by Hole'!G110,"="&amp;$G$2))+(COUNTIF('Round 1 - Hole by Hole'!H110,"="&amp;$H$2))+(COUNTIF('Round 1 - Hole by Hole'!I110,"="&amp;$I$2))+(COUNTIF('Round 1 - Hole by Hole'!J110,"="&amp;$J$2))+(COUNTIF('Round 1 - Hole by Hole'!L110,"="&amp;$L$2))+(COUNTIF('Round 1 - Hole by Hole'!M110,"="&amp;$M$2))+(COUNTIF('Round 1 - Hole by Hole'!N110,"="&amp;$N$2))+(COUNTIF('Round 1 - Hole by Hole'!O110,"="&amp;$O$2))+(COUNTIF('Round 1 - Hole by Hole'!P110,"="&amp;$P$2))+(COUNTIF('Round 1 - Hole by Hole'!Q110,"="&amp;$Q$2))+(COUNTIF('Round 1 - Hole by Hole'!R110,"="&amp;$R$2))+(COUNTIF('Round 1 - Hole by Hole'!S110,"="&amp;$S$2))+(COUNTIF('Round 1 - Hole by Hole'!T110,"="&amp;$T$2))</f>
        <v>3</v>
      </c>
      <c r="F113" s="87">
        <f>SUM(COUNTIF('Round 1 - Hole by Hole'!B110,"="&amp;$B$2+1))+(COUNTIF('Round 1 - Hole by Hole'!C110,"="&amp;$C$2+1))+(COUNTIF('Round 1 - Hole by Hole'!D110,"="&amp;$D$2+1))+(COUNTIF('Round 1 - Hole by Hole'!E110,"="&amp;$E$2+1))+(COUNTIF('Round 1 - Hole by Hole'!F110,"="&amp;$F$2+1))+(COUNTIF('Round 1 - Hole by Hole'!G110,"="&amp;$G$2+1))+(COUNTIF('Round 1 - Hole by Hole'!H110,"="&amp;$H$2+1))+(COUNTIF('Round 1 - Hole by Hole'!I110,"="&amp;$I$2+1))+(COUNTIF('Round 1 - Hole by Hole'!J110,"="&amp;$J$2+1))+(COUNTIF('Round 1 - Hole by Hole'!L110,"="&amp;$L$2+1))+(COUNTIF('Round 1 - Hole by Hole'!M110,"="&amp;$M$2+1))+(COUNTIF('Round 1 - Hole by Hole'!N110,"="&amp;$N$2+1))+(COUNTIF('Round 1 - Hole by Hole'!O110,"="&amp;$O$2+1))+(COUNTIF('Round 1 - Hole by Hole'!P110,"="&amp;$P$2+1))+(COUNTIF('Round 1 - Hole by Hole'!Q110,"="&amp;$Q$2+1))+(COUNTIF('Round 1 - Hole by Hole'!R110,"="&amp;$R$2+1))+(COUNTIF('Round 1 - Hole by Hole'!S110,"="&amp;$S$2+1))+(COUNTIF('Round 1 - Hole by Hole'!T110,"="&amp;$T$2+1))</f>
        <v>12</v>
      </c>
      <c r="G113" s="87">
        <f>SUM(COUNTIF('Round 1 - Hole by Hole'!B110,"="&amp;$B$2+2))+(COUNTIF('Round 1 - Hole by Hole'!C110,"="&amp;$C$2+2))+(COUNTIF('Round 1 - Hole by Hole'!D110,"="&amp;$D$2+2))+(COUNTIF('Round 1 - Hole by Hole'!E110,"="&amp;$E$2+2))+(COUNTIF('Round 1 - Hole by Hole'!F110,"="&amp;$F$2+2))+(COUNTIF('Round 1 - Hole by Hole'!G110,"="&amp;$G$2+2))+(COUNTIF('Round 1 - Hole by Hole'!H110,"="&amp;$H$2+2))+(COUNTIF('Round 1 - Hole by Hole'!I110,"="&amp;$I$2+2))+(COUNTIF('Round 1 - Hole by Hole'!J110,"="&amp;$J$2+2))+(COUNTIF('Round 1 - Hole by Hole'!L110,"="&amp;$L$2+2))+(COUNTIF('Round 1 - Hole by Hole'!M110,"="&amp;$M$2+2))+(COUNTIF('Round 1 - Hole by Hole'!N110,"="&amp;$N$2+2))+(COUNTIF('Round 1 - Hole by Hole'!O110,"="&amp;$O$2+2))+(COUNTIF('Round 1 - Hole by Hole'!P110,"="&amp;$P$2+2))+(COUNTIF('Round 1 - Hole by Hole'!Q110,"="&amp;$Q$2+2))+(COUNTIF('Round 1 - Hole by Hole'!R110,"="&amp;$R$2+2))+(COUNTIF('Round 1 - Hole by Hole'!S110,"="&amp;$S$2+2))+(COUNTIF('Round 1 - Hole by Hole'!T110,"="&amp;$T$2+2))</f>
        <v>2</v>
      </c>
      <c r="H113" s="87">
        <f>SUM(COUNTIF('Round 1 - Hole by Hole'!B110,"&gt;"&amp;$B$2+2.1))+(COUNTIF('Round 1 - Hole by Hole'!C110,"&gt;"&amp;$C$2+2.1))+(COUNTIF('Round 1 - Hole by Hole'!D110,"&gt;"&amp;$D$2+2.1))+(COUNTIF('Round 1 - Hole by Hole'!E110,"&gt;"&amp;$E$2+2.1))+(COUNTIF('Round 1 - Hole by Hole'!F110,"&gt;"&amp;$F$2+2.1))+(COUNTIF('Round 1 - Hole by Hole'!G110,"&gt;"&amp;$G$2+2.1))+(COUNTIF('Round 1 - Hole by Hole'!H110,"&gt;"&amp;$H$2+2.1))+(COUNTIF('Round 1 - Hole by Hole'!I110,"&gt;"&amp;$I$2+2.1))+(COUNTIF('Round 1 - Hole by Hole'!J110,"&gt;"&amp;$J$2+2.1))+(COUNTIF('Round 1 - Hole by Hole'!L110,"&gt;"&amp;$L$2+2.1))+(COUNTIF('Round 1 - Hole by Hole'!M110,"&gt;"&amp;$M$2+2.1))+(COUNTIF('Round 1 - Hole by Hole'!N110,"&gt;"&amp;$N$2+2.1))+(COUNTIF('Round 1 - Hole by Hole'!O110,"&gt;"&amp;$O$2+2.1))+(COUNTIF('Round 1 - Hole by Hole'!P110,"&gt;"&amp;$P$2+2.1))+(COUNTIF('Round 1 - Hole by Hole'!Q110,"&gt;"&amp;$Q$2+2.1))+(COUNTIF('Round 1 - Hole by Hole'!R110,"&gt;"&amp;$R$2+2.1))+(COUNTIF('Round 1 - Hole by Hole'!S110,"&gt;"&amp;$S$2+2.1))+(COUNTIF('Round 1 - Hole by Hole'!T110,"&gt;"&amp;$T$2+2.1))</f>
        <v>1</v>
      </c>
      <c r="J113" s="86">
        <f>SUM(COUNTIF('Round 2 - Hole by Hole'!B110,"&lt;"&amp;$B$2-1.9))+(COUNTIF('Round 2 - Hole by Hole'!C110,"&lt;"&amp;$C$2-1.9))+(COUNTIF('Round 2 - Hole by Hole'!D110,"&lt;"&amp;$D$2-1.9))+(COUNTIF('Round 2 - Hole by Hole'!E110,"&lt;"&amp;$E$2-1.9))+(COUNTIF('Round 2 - Hole by Hole'!F110,"&lt;"&amp;$F$2-1.9))+(COUNTIF('Round 2 - Hole by Hole'!G110,"&lt;"&amp;$G$2-1.9))+(COUNTIF('Round 2 - Hole by Hole'!H110,"&lt;"&amp;$H$2-1.9))+(COUNTIF('Round 2 - Hole by Hole'!I110,"&lt;"&amp;$I$2-1.9))+(COUNTIF('Round 2 - Hole by Hole'!J110,"&lt;"&amp;$J$2-1.9))+(COUNTIF('Round 2 - Hole by Hole'!L110,"&lt;"&amp;$L$2-1.9))+(COUNTIF('Round 2 - Hole by Hole'!M110,"&lt;"&amp;$M$2-1.9))+(COUNTIF('Round 2 - Hole by Hole'!N110,"&lt;"&amp;$N$2-1.9))+(COUNTIF('Round 2 - Hole by Hole'!O110,"&lt;"&amp;$O$2-1.9))+(COUNTIF('Round 2 - Hole by Hole'!P110,"&lt;"&amp;$P$2-1.9))+(COUNTIF('Round 2 - Hole by Hole'!Q110,"&lt;"&amp;$Q$2-1.9))+(COUNTIF('Round 2 - Hole by Hole'!R110,"&lt;"&amp;$R$2-1.9))+(COUNTIF('Round 2 - Hole by Hole'!S110,"&lt;"&amp;$S$2-1.9))+(COUNTIF('Round 2 - Hole by Hole'!T110,"&lt;"&amp;$T$2-1.9))</f>
        <v>0</v>
      </c>
      <c r="K113" s="87">
        <f>SUM(COUNTIF('Round 2 - Hole by Hole'!B110,"="&amp;$B$2-1))+(COUNTIF('Round 2 - Hole by Hole'!C110,"="&amp;$C$2-1))+(COUNTIF('Round 2 - Hole by Hole'!D110,"="&amp;$D$2-1))+(COUNTIF('Round 2 - Hole by Hole'!E110,"="&amp;$E$2-1))+(COUNTIF('Round 2 - Hole by Hole'!F110,"="&amp;$F$2-1))+(COUNTIF('Round 2 - Hole by Hole'!G110,"="&amp;$G$2-1))+(COUNTIF('Round 2 - Hole by Hole'!H110,"="&amp;$H$2-1))+(COUNTIF('Round 2 - Hole by Hole'!I110,"="&amp;$I$2-1))+(COUNTIF('Round 2 - Hole by Hole'!J110,"="&amp;$J$2-1))+(COUNTIF('Round 2 - Hole by Hole'!L110,"="&amp;$L$2-1))+(COUNTIF('Round 2 - Hole by Hole'!M110,"="&amp;$M$2-1))+(COUNTIF('Round 2 - Hole by Hole'!N110,"="&amp;$N$2-1))+(COUNTIF('Round 2 - Hole by Hole'!O110,"="&amp;$O$2-1))+(COUNTIF('Round 2 - Hole by Hole'!P110,"="&amp;$P$2-1))+(COUNTIF('Round 2 - Hole by Hole'!Q110,"="&amp;$Q$2-1))+(COUNTIF('Round 2 - Hole by Hole'!R110,"="&amp;$R$2-1))+(COUNTIF('Round 2 - Hole by Hole'!S110,"="&amp;$S$2-1))+(COUNTIF('Round 2 - Hole by Hole'!T110,"="&amp;$T$2-1))</f>
        <v>1</v>
      </c>
      <c r="L113" s="87">
        <f>SUM(COUNTIF('Round 2 - Hole by Hole'!B110,"="&amp;$B$2))+(COUNTIF('Round 2 - Hole by Hole'!C110,"="&amp;$C$2))+(COUNTIF('Round 2 - Hole by Hole'!D110,"="&amp;$D$2))+(COUNTIF('Round 2 - Hole by Hole'!E110,"="&amp;$E$2))+(COUNTIF('Round 2 - Hole by Hole'!F110,"="&amp;$F$2))+(COUNTIF('Round 2 - Hole by Hole'!G110,"="&amp;$G$2))+(COUNTIF('Round 2 - Hole by Hole'!H110,"="&amp;$H$2))+(COUNTIF('Round 2 - Hole by Hole'!I110,"="&amp;$I$2))+(COUNTIF('Round 2 - Hole by Hole'!J110,"="&amp;$J$2))+(COUNTIF('Round 2 - Hole by Hole'!L110,"="&amp;$L$2))+(COUNTIF('Round 2 - Hole by Hole'!M110,"="&amp;$M$2))+(COUNTIF('Round 2 - Hole by Hole'!N110,"="&amp;$N$2))+(COUNTIF('Round 2 - Hole by Hole'!O110,"="&amp;$O$2))+(COUNTIF('Round 2 - Hole by Hole'!P110,"="&amp;$P$2))+(COUNTIF('Round 2 - Hole by Hole'!Q110,"="&amp;$Q$2))+(COUNTIF('Round 2 - Hole by Hole'!R110,"="&amp;$R$2))+(COUNTIF('Round 2 - Hole by Hole'!S110,"="&amp;$S$2))+(COUNTIF('Round 2 - Hole by Hole'!T110,"="&amp;$T$2))</f>
        <v>7</v>
      </c>
      <c r="M113" s="87">
        <f>SUM(COUNTIF('Round 2 - Hole by Hole'!B110,"="&amp;$B$2+1))+(COUNTIF('Round 2 - Hole by Hole'!C110,"="&amp;$C$2+1))+(COUNTIF('Round 2 - Hole by Hole'!D110,"="&amp;$D$2+1))+(COUNTIF('Round 2 - Hole by Hole'!E110,"="&amp;$E$2+1))+(COUNTIF('Round 2 - Hole by Hole'!F110,"="&amp;$F$2+1))+(COUNTIF('Round 2 - Hole by Hole'!G110,"="&amp;$G$2+1))+(COUNTIF('Round 2 - Hole by Hole'!H110,"="&amp;$H$2+1))+(COUNTIF('Round 2 - Hole by Hole'!I110,"="&amp;$I$2+1))+(COUNTIF('Round 2 - Hole by Hole'!J110,"="&amp;$J$2+1))+(COUNTIF('Round 2 - Hole by Hole'!L110,"="&amp;$L$2+1))+(COUNTIF('Round 2 - Hole by Hole'!M110,"="&amp;$M$2+1))+(COUNTIF('Round 2 - Hole by Hole'!N110,"="&amp;$N$2+1))+(COUNTIF('Round 2 - Hole by Hole'!O110,"="&amp;$O$2+1))+(COUNTIF('Round 2 - Hole by Hole'!P110,"="&amp;$P$2+1))+(COUNTIF('Round 2 - Hole by Hole'!Q110,"="&amp;$Q$2+1))+(COUNTIF('Round 2 - Hole by Hole'!R110,"="&amp;$R$2+1))+(COUNTIF('Round 2 - Hole by Hole'!S110,"="&amp;$S$2+1))+(COUNTIF('Round 2 - Hole by Hole'!T110,"="&amp;$T$2+1))</f>
        <v>9</v>
      </c>
      <c r="N113" s="87">
        <f>SUM(COUNTIF('Round 2 - Hole by Hole'!B110,"="&amp;$B$2+2))+(COUNTIF('Round 2 - Hole by Hole'!C110,"="&amp;$C$2+2))+(COUNTIF('Round 2 - Hole by Hole'!D110,"="&amp;$D$2+2))+(COUNTIF('Round 2 - Hole by Hole'!E110,"="&amp;$E$2+2))+(COUNTIF('Round 2 - Hole by Hole'!F110,"="&amp;$F$2+2))+(COUNTIF('Round 2 - Hole by Hole'!G110,"="&amp;$G$2+2))+(COUNTIF('Round 2 - Hole by Hole'!H110,"="&amp;$H$2+2))+(COUNTIF('Round 2 - Hole by Hole'!I110,"="&amp;$I$2+2))+(COUNTIF('Round 2 - Hole by Hole'!J110,"="&amp;$J$2+2))+(COUNTIF('Round 2 - Hole by Hole'!L110,"="&amp;$L$2+2))+(COUNTIF('Round 2 - Hole by Hole'!M110,"="&amp;$M$2+2))+(COUNTIF('Round 2 - Hole by Hole'!N110,"="&amp;$N$2+2))+(COUNTIF('Round 2 - Hole by Hole'!O110,"="&amp;$O$2+2))+(COUNTIF('Round 2 - Hole by Hole'!P110,"="&amp;$P$2+2))+(COUNTIF('Round 2 - Hole by Hole'!Q110,"="&amp;$Q$2+2))+(COUNTIF('Round 2 - Hole by Hole'!R110,"="&amp;$R$2+2))+(COUNTIF('Round 2 - Hole by Hole'!S110,"="&amp;$S$2+2))+(COUNTIF('Round 2 - Hole by Hole'!T110,"="&amp;$T$2+2))</f>
        <v>1</v>
      </c>
      <c r="O113" s="87">
        <f>SUM(COUNTIF('Round 2 - Hole by Hole'!B110,"&gt;"&amp;$B$2+2.1))+(COUNTIF('Round 2 - Hole by Hole'!C110,"&gt;"&amp;$C$2+2.1))+(COUNTIF('Round 2 - Hole by Hole'!D110,"&gt;"&amp;$D$2+2.1))+(COUNTIF('Round 2 - Hole by Hole'!E110,"&gt;"&amp;$E$2+2.1))+(COUNTIF('Round 2 - Hole by Hole'!F110,"&gt;"&amp;$F$2+2.1))+(COUNTIF('Round 2 - Hole by Hole'!G110,"&gt;"&amp;$G$2+2.1))+(COUNTIF('Round 2 - Hole by Hole'!H110,"&gt;"&amp;$H$2+2.1))+(COUNTIF('Round 2 - Hole by Hole'!I110,"&gt;"&amp;$I$2+2.1))+(COUNTIF('Round 2 - Hole by Hole'!J110,"&gt;"&amp;$J$2+2.1))+(COUNTIF('Round 2 - Hole by Hole'!L110,"&gt;"&amp;$L$2+2.1))+(COUNTIF('Round 2 - Hole by Hole'!M110,"&gt;"&amp;$M$2+2.1))+(COUNTIF('Round 2 - Hole by Hole'!N110,"&gt;"&amp;$N$2+2.1))+(COUNTIF('Round 2 - Hole by Hole'!O110,"&gt;"&amp;$O$2+2.1))+(COUNTIF('Round 2 - Hole by Hole'!P110,"&gt;"&amp;$P$2+2.1))+(COUNTIF('Round 2 - Hole by Hole'!Q110,"&gt;"&amp;$Q$2+2.1))+(COUNTIF('Round 2 - Hole by Hole'!R110,"&gt;"&amp;$R$2+2.1))+(COUNTIF('Round 2 - Hole by Hole'!S110,"&gt;"&amp;$S$2+2.1))+(COUNTIF('Round 2 - Hole by Hole'!T110,"&gt;"&amp;$T$2+2.1))</f>
        <v>0</v>
      </c>
      <c r="Q113" s="86">
        <f>SUM(COUNTIF('Round 3 - Hole by Hole'!B110,"&lt;"&amp;$B$3-1.9))+(COUNTIF('Round 3 - Hole by Hole'!C110,"&lt;"&amp;$C$3-1.9))+(COUNTIF('Round 3 - Hole by Hole'!D110,"&lt;"&amp;$D$3-1.9))+(COUNTIF('Round 3 - Hole by Hole'!E110,"&lt;"&amp;$E$3-1.9))+(COUNTIF('Round 3 - Hole by Hole'!F110,"&lt;"&amp;$F$3-1.9))+(COUNTIF('Round 3 - Hole by Hole'!G110,"&lt;"&amp;$G$3-1.9))+(COUNTIF('Round 3 - Hole by Hole'!H110,"&lt;"&amp;$H$3-1.9))+(COUNTIF('Round 3 - Hole by Hole'!I110,"&lt;"&amp;$I$3-1.9))+(COUNTIF('Round 3 - Hole by Hole'!J110,"&lt;"&amp;$J$3-1.9))+(COUNTIF('Round 3 - Hole by Hole'!L110,"&lt;"&amp;$L$3-1.9))+(COUNTIF('Round 3 - Hole by Hole'!M110,"&lt;"&amp;$M$3-1.9))+(COUNTIF('Round 3 - Hole by Hole'!N110,"&lt;"&amp;$N$3-1.9))+(COUNTIF('Round 3 - Hole by Hole'!O110,"&lt;"&amp;$O$3-1.9))+(COUNTIF('Round 3 - Hole by Hole'!P110,"&lt;"&amp;$P$3-1.9))+(COUNTIF('Round 3 - Hole by Hole'!Q110,"&lt;"&amp;$Q$3-1.9))+(COUNTIF('Round 3 - Hole by Hole'!R110,"&lt;"&amp;$R$3-1.9))+(COUNTIF('Round 3 - Hole by Hole'!S110,"&lt;"&amp;$S$3-1.9))+(COUNTIF('Round 3 - Hole by Hole'!T110,"&lt;"&amp;$T$3-1.9))</f>
        <v>0</v>
      </c>
      <c r="R113" s="87">
        <f>SUM(COUNTIF('Round 3 - Hole by Hole'!B110,"="&amp;$B$3-1))+(COUNTIF('Round 3 - Hole by Hole'!C110,"="&amp;$C$3-1))+(COUNTIF('Round 3 - Hole by Hole'!D110,"="&amp;$D$3-1))+(COUNTIF('Round 3 - Hole by Hole'!E110,"="&amp;$E$3-1))+(COUNTIF('Round 3 - Hole by Hole'!F110,"="&amp;$F$3-1))+(COUNTIF('Round 3 - Hole by Hole'!G110,"="&amp;$G$3-1))+(COUNTIF('Round 3 - Hole by Hole'!H110,"="&amp;$H$3-1))+(COUNTIF('Round 3 - Hole by Hole'!I110,"="&amp;$I$3-1))+(COUNTIF('Round 3 - Hole by Hole'!J110,"="&amp;$J$3-1))+(COUNTIF('Round 3 - Hole by Hole'!L110,"="&amp;$L$3-1))+(COUNTIF('Round 3 - Hole by Hole'!M110,"="&amp;$M$3-1))+(COUNTIF('Round 3 - Hole by Hole'!N110,"="&amp;$N$3-1))+(COUNTIF('Round 3 - Hole by Hole'!O110,"="&amp;$O$3-1))+(COUNTIF('Round 3 - Hole by Hole'!P110,"="&amp;$P$3-1))+(COUNTIF('Round 3 - Hole by Hole'!Q110,"="&amp;$Q$3-1))+(COUNTIF('Round 3 - Hole by Hole'!R110,"="&amp;$R$3-1))+(COUNTIF('Round 3 - Hole by Hole'!S110,"="&amp;$S$3-1))+(COUNTIF('Round 3 - Hole by Hole'!T110,"="&amp;$T$3-1))</f>
        <v>1</v>
      </c>
      <c r="S113" s="87">
        <f>SUM(COUNTIF('Round 3 - Hole by Hole'!B110,"="&amp;$B$3))+(COUNTIF('Round 3 - Hole by Hole'!C110,"="&amp;$C$3))+(COUNTIF('Round 3 - Hole by Hole'!D110,"="&amp;$D$3))+(COUNTIF('Round 3 - Hole by Hole'!E110,"="&amp;$E$3))+(COUNTIF('Round 3 - Hole by Hole'!F110,"="&amp;$F$3))+(COUNTIF('Round 3 - Hole by Hole'!G110,"="&amp;$G$3))+(COUNTIF('Round 3 - Hole by Hole'!H110,"="&amp;$H$3))+(COUNTIF('Round 3 - Hole by Hole'!I110,"="&amp;$I$3))+(COUNTIF('Round 3 - Hole by Hole'!J110,"="&amp;$J$3))+(COUNTIF('Round 3 - Hole by Hole'!L110,"="&amp;$L$3))+(COUNTIF('Round 3 - Hole by Hole'!M110,"="&amp;$M$3))+(COUNTIF('Round 3 - Hole by Hole'!N110,"="&amp;$N$3))+(COUNTIF('Round 3 - Hole by Hole'!O110,"="&amp;$O$3))+(COUNTIF('Round 3 - Hole by Hole'!P110,"="&amp;$P$3))+(COUNTIF('Round 3 - Hole by Hole'!Q110,"="&amp;$Q$3))+(COUNTIF('Round 3 - Hole by Hole'!R110,"="&amp;$R$3))+(COUNTIF('Round 3 - Hole by Hole'!S110,"="&amp;$S$3))+(COUNTIF('Round 3 - Hole by Hole'!T110,"="&amp;$T$3))</f>
        <v>5</v>
      </c>
      <c r="T113" s="87">
        <f>SUM(COUNTIF('Round 3 - Hole by Hole'!B110,"="&amp;$B$3+1))+(COUNTIF('Round 3 - Hole by Hole'!C110,"="&amp;$C$3+1))+(COUNTIF('Round 3 - Hole by Hole'!D110,"="&amp;$D$3+1))+(COUNTIF('Round 3 - Hole by Hole'!E110,"="&amp;$E$3+1))+(COUNTIF('Round 3 - Hole by Hole'!F110,"="&amp;$F$3+1))+(COUNTIF('Round 3 - Hole by Hole'!G110,"="&amp;$G$3+1))+(COUNTIF('Round 3 - Hole by Hole'!H110,"="&amp;$H$3+1))+(COUNTIF('Round 3 - Hole by Hole'!I110,"="&amp;$I$3+1))+(COUNTIF('Round 3 - Hole by Hole'!J110,"="&amp;$J$3+1))+(COUNTIF('Round 3 - Hole by Hole'!L110,"="&amp;$L$3+1))+(COUNTIF('Round 3 - Hole by Hole'!M110,"="&amp;$M$3+1))+(COUNTIF('Round 3 - Hole by Hole'!N110,"="&amp;$N$3+1))+(COUNTIF('Round 3 - Hole by Hole'!O110,"="&amp;$O$3+1))+(COUNTIF('Round 3 - Hole by Hole'!P110,"="&amp;$P$3+1))+(COUNTIF('Round 3 - Hole by Hole'!Q110,"="&amp;$Q$3+1))+(COUNTIF('Round 3 - Hole by Hole'!R110,"="&amp;$R$3+1))+(COUNTIF('Round 3 - Hole by Hole'!S110,"="&amp;$S$3+1))+(COUNTIF('Round 3 - Hole by Hole'!T110,"="&amp;$T$3+1))</f>
        <v>10</v>
      </c>
      <c r="U113" s="87">
        <f>SUM(COUNTIF('Round 3 - Hole by Hole'!B110,"="&amp;$B$3+2))+(COUNTIF('Round 3 - Hole by Hole'!C110,"="&amp;$C$3+2))+(COUNTIF('Round 3 - Hole by Hole'!D110,"="&amp;$D$3+2))+(COUNTIF('Round 3 - Hole by Hole'!E110,"="&amp;$E$3+2))+(COUNTIF('Round 3 - Hole by Hole'!F110,"="&amp;$F$3+2))+(COUNTIF('Round 3 - Hole by Hole'!G110,"="&amp;$G$3+2))+(COUNTIF('Round 3 - Hole by Hole'!H110,"="&amp;$H$3+2))+(COUNTIF('Round 3 - Hole by Hole'!I110,"="&amp;$I$3+2))+(COUNTIF('Round 3 - Hole by Hole'!J110,"="&amp;$J$3+2))+(COUNTIF('Round 3 - Hole by Hole'!L110,"="&amp;$L$3+2))+(COUNTIF('Round 3 - Hole by Hole'!M110,"="&amp;$M$3+2))+(COUNTIF('Round 3 - Hole by Hole'!N110,"="&amp;$N$3+2))+(COUNTIF('Round 3 - Hole by Hole'!O110,"="&amp;$O$3+2))+(COUNTIF('Round 3 - Hole by Hole'!P110,"="&amp;$P$3+2))+(COUNTIF('Round 3 - Hole by Hole'!Q110,"="&amp;$Q$3+2))+(COUNTIF('Round 3 - Hole by Hole'!R110,"="&amp;$R$3+2))+(COUNTIF('Round 3 - Hole by Hole'!S110,"="&amp;$S$3+2))+(COUNTIF('Round 3 - Hole by Hole'!T110,"="&amp;$T$3+2))</f>
        <v>0</v>
      </c>
      <c r="V113" s="87">
        <f>SUM(COUNTIF('Round 3 - Hole by Hole'!B110,"&gt;"&amp;$B$3+2.1))+(COUNTIF('Round 3 - Hole by Hole'!C110,"&gt;"&amp;$C$3+2.1))+(COUNTIF('Round 3 - Hole by Hole'!D110,"&gt;"&amp;$D$3+2.1))+(COUNTIF('Round 3 - Hole by Hole'!E110,"&gt;"&amp;$E$3+2.1))+(COUNTIF('Round 3 - Hole by Hole'!F110,"&gt;"&amp;$F$3+2.1))+(COUNTIF('Round 3 - Hole by Hole'!G110,"&gt;"&amp;$G$3+2.1))+(COUNTIF('Round 3 - Hole by Hole'!H110,"&gt;"&amp;$H$3+2.1))+(COUNTIF('Round 3 - Hole by Hole'!I110,"&gt;"&amp;$I$3+2.1))+(COUNTIF('Round 3 - Hole by Hole'!J110,"&gt;"&amp;$J$3+2.1))+(COUNTIF('Round 3 - Hole by Hole'!L110,"&gt;"&amp;$L$3+2.1))+(COUNTIF('Round 3 - Hole by Hole'!M110,"&gt;"&amp;$M$3+2.1))+(COUNTIF('Round 3 - Hole by Hole'!N110,"&gt;"&amp;$N$3+2.1))+(COUNTIF('Round 3 - Hole by Hole'!O110,"&gt;"&amp;$O$3+2.1))+(COUNTIF('Round 3 - Hole by Hole'!P110,"&gt;"&amp;$P$3+2.1))+(COUNTIF('Round 3 - Hole by Hole'!Q110,"&gt;"&amp;$Q$3+2.1))+(COUNTIF('Round 3 - Hole by Hole'!R110,"&gt;"&amp;$R$3+2.1))+(COUNTIF('Round 3 - Hole by Hole'!S110,"&gt;"&amp;$S$3+2.1))+(COUNTIF('Round 3 - Hole by Hole'!T110,"&gt;"&amp;$T$3+2.1))</f>
        <v>2</v>
      </c>
      <c r="X113" s="86">
        <f>SUM(C113,J113,Q113)</f>
        <v>0</v>
      </c>
      <c r="Y113" s="86">
        <f t="shared" ref="Y113:Y117" si="159">SUM(D113,K113,R113)</f>
        <v>2</v>
      </c>
      <c r="Z113" s="86">
        <f t="shared" ref="Z113:Z117" si="160">SUM(E113,L113,S113)</f>
        <v>15</v>
      </c>
      <c r="AA113" s="86">
        <f t="shared" ref="AA113:AA117" si="161">SUM(F113,M113,T113)</f>
        <v>31</v>
      </c>
      <c r="AB113" s="86">
        <f t="shared" ref="AB113:AB117" si="162">SUM(G113,N113,U113)</f>
        <v>3</v>
      </c>
      <c r="AC113" s="86">
        <f>SUM(H113,O113,V113)</f>
        <v>3</v>
      </c>
    </row>
    <row r="114" spans="1:29">
      <c r="A114" s="60" t="str">
        <f>'Players by Team'!A43</f>
        <v>MARINA SOLIS</v>
      </c>
      <c r="B114" s="90"/>
      <c r="C114" s="110">
        <f>SUM(COUNTIF('Round 1 - Hole by Hole'!B111,"&lt;"&amp;$B$2-1.9))+(COUNTIF('Round 1 - Hole by Hole'!C111,"&lt;"&amp;$C$2-1.9))+(COUNTIF('Round 1 - Hole by Hole'!D111,"&lt;"&amp;$D$2-1.9))+(COUNTIF('Round 1 - Hole by Hole'!E111,"&lt;"&amp;$E$2-1.9))+(COUNTIF('Round 1 - Hole by Hole'!F111,"&lt;"&amp;$F$2-1.9))+(COUNTIF('Round 1 - Hole by Hole'!G111,"&lt;"&amp;$G$2-1.9))+(COUNTIF('Round 1 - Hole by Hole'!H111,"&lt;"&amp;$H$2-1.9))+(COUNTIF('Round 1 - Hole by Hole'!I111,"&lt;"&amp;$I$2-1.9))+(COUNTIF('Round 1 - Hole by Hole'!J111,"&lt;"&amp;$J$2-1.9))+(COUNTIF('Round 1 - Hole by Hole'!L111,"&lt;"&amp;$L$2-1.9))+(COUNTIF('Round 1 - Hole by Hole'!M111,"&lt;"&amp;$M$2-1.9))+(COUNTIF('Round 1 - Hole by Hole'!N111,"&lt;"&amp;$N$2-1.9))+(COUNTIF('Round 1 - Hole by Hole'!O111,"&lt;"&amp;$O$2-1.9))+(COUNTIF('Round 1 - Hole by Hole'!P111,"&lt;"&amp;$P$2-1.9))+(COUNTIF('Round 1 - Hole by Hole'!Q111,"&lt;"&amp;$Q$2-1.9))+(COUNTIF('Round 1 - Hole by Hole'!R111,"&lt;"&amp;$R$2-1.9))+(COUNTIF('Round 1 - Hole by Hole'!S111,"&lt;"&amp;$S$2-1.9))+(COUNTIF('Round 1 - Hole by Hole'!T111,"&lt;"&amp;$T$2-1.9))</f>
        <v>0</v>
      </c>
      <c r="D114" s="110">
        <f>SUM(COUNTIF('Round 1 - Hole by Hole'!B111,"="&amp;$B$2-1))+(COUNTIF('Round 1 - Hole by Hole'!C111,"="&amp;$C$2-1))+(COUNTIF('Round 1 - Hole by Hole'!D111,"="&amp;$D$2-1))+(COUNTIF('Round 1 - Hole by Hole'!E111,"="&amp;$E$2-1))+(COUNTIF('Round 1 - Hole by Hole'!F111,"="&amp;$F$2-1))+(COUNTIF('Round 1 - Hole by Hole'!G111,"="&amp;$G$2-1))+(COUNTIF('Round 1 - Hole by Hole'!H111,"="&amp;$H$2-1))+(COUNTIF('Round 1 - Hole by Hole'!I111,"="&amp;$I$2-1))+(COUNTIF('Round 1 - Hole by Hole'!J111,"="&amp;$J$2-1))+(COUNTIF('Round 1 - Hole by Hole'!L111,"="&amp;$L$2-1))+(COUNTIF('Round 1 - Hole by Hole'!M111,"="&amp;$M$2-1))+(COUNTIF('Round 1 - Hole by Hole'!N111,"="&amp;$N$2-1))+(COUNTIF('Round 1 - Hole by Hole'!O111,"="&amp;$O$2-1))+(COUNTIF('Round 1 - Hole by Hole'!P111,"="&amp;$P$2-1))+(COUNTIF('Round 1 - Hole by Hole'!Q111,"="&amp;$Q$2-1))+(COUNTIF('Round 1 - Hole by Hole'!R111,"="&amp;$R$2-1))+(COUNTIF('Round 1 - Hole by Hole'!S111,"="&amp;$S$2-1))+(COUNTIF('Round 1 - Hole by Hole'!T111,"="&amp;$T$2-1))</f>
        <v>0</v>
      </c>
      <c r="E114" s="110">
        <f>SUM(COUNTIF('Round 1 - Hole by Hole'!B111,"="&amp;$B$2))+(COUNTIF('Round 1 - Hole by Hole'!C111,"="&amp;$C$2))+(COUNTIF('Round 1 - Hole by Hole'!D111,"="&amp;$D$2))+(COUNTIF('Round 1 - Hole by Hole'!E111,"="&amp;$E$2))+(COUNTIF('Round 1 - Hole by Hole'!F111,"="&amp;$F$2))+(COUNTIF('Round 1 - Hole by Hole'!G111,"="&amp;$G$2))+(COUNTIF('Round 1 - Hole by Hole'!H111,"="&amp;$H$2))+(COUNTIF('Round 1 - Hole by Hole'!I111,"="&amp;$I$2))+(COUNTIF('Round 1 - Hole by Hole'!J111,"="&amp;$J$2))+(COUNTIF('Round 1 - Hole by Hole'!L111,"="&amp;$L$2))+(COUNTIF('Round 1 - Hole by Hole'!M111,"="&amp;$M$2))+(COUNTIF('Round 1 - Hole by Hole'!N111,"="&amp;$N$2))+(COUNTIF('Round 1 - Hole by Hole'!O111,"="&amp;$O$2))+(COUNTIF('Round 1 - Hole by Hole'!P111,"="&amp;$P$2))+(COUNTIF('Round 1 - Hole by Hole'!Q111,"="&amp;$Q$2))+(COUNTIF('Round 1 - Hole by Hole'!R111,"="&amp;$R$2))+(COUNTIF('Round 1 - Hole by Hole'!S111,"="&amp;$S$2))+(COUNTIF('Round 1 - Hole by Hole'!T111,"="&amp;$T$2))</f>
        <v>8</v>
      </c>
      <c r="F114" s="110">
        <f>SUM(COUNTIF('Round 1 - Hole by Hole'!B111,"="&amp;$B$2+1))+(COUNTIF('Round 1 - Hole by Hole'!C111,"="&amp;$C$2+1))+(COUNTIF('Round 1 - Hole by Hole'!D111,"="&amp;$D$2+1))+(COUNTIF('Round 1 - Hole by Hole'!E111,"="&amp;$E$2+1))+(COUNTIF('Round 1 - Hole by Hole'!F111,"="&amp;$F$2+1))+(COUNTIF('Round 1 - Hole by Hole'!G111,"="&amp;$G$2+1))+(COUNTIF('Round 1 - Hole by Hole'!H111,"="&amp;$H$2+1))+(COUNTIF('Round 1 - Hole by Hole'!I111,"="&amp;$I$2+1))+(COUNTIF('Round 1 - Hole by Hole'!J111,"="&amp;$J$2+1))+(COUNTIF('Round 1 - Hole by Hole'!L111,"="&amp;$L$2+1))+(COUNTIF('Round 1 - Hole by Hole'!M111,"="&amp;$M$2+1))+(COUNTIF('Round 1 - Hole by Hole'!N111,"="&amp;$N$2+1))+(COUNTIF('Round 1 - Hole by Hole'!O111,"="&amp;$O$2+1))+(COUNTIF('Round 1 - Hole by Hole'!P111,"="&amp;$P$2+1))+(COUNTIF('Round 1 - Hole by Hole'!Q111,"="&amp;$Q$2+1))+(COUNTIF('Round 1 - Hole by Hole'!R111,"="&amp;$R$2+1))+(COUNTIF('Round 1 - Hole by Hole'!S111,"="&amp;$S$2+1))+(COUNTIF('Round 1 - Hole by Hole'!T111,"="&amp;$T$2+1))</f>
        <v>6</v>
      </c>
      <c r="G114" s="110">
        <f>SUM(COUNTIF('Round 1 - Hole by Hole'!B111,"="&amp;$B$2+2))+(COUNTIF('Round 1 - Hole by Hole'!C111,"="&amp;$C$2+2))+(COUNTIF('Round 1 - Hole by Hole'!D111,"="&amp;$D$2+2))+(COUNTIF('Round 1 - Hole by Hole'!E111,"="&amp;$E$2+2))+(COUNTIF('Round 1 - Hole by Hole'!F111,"="&amp;$F$2+2))+(COUNTIF('Round 1 - Hole by Hole'!G111,"="&amp;$G$2+2))+(COUNTIF('Round 1 - Hole by Hole'!H111,"="&amp;$H$2+2))+(COUNTIF('Round 1 - Hole by Hole'!I111,"="&amp;$I$2+2))+(COUNTIF('Round 1 - Hole by Hole'!J111,"="&amp;$J$2+2))+(COUNTIF('Round 1 - Hole by Hole'!L111,"="&amp;$L$2+2))+(COUNTIF('Round 1 - Hole by Hole'!M111,"="&amp;$M$2+2))+(COUNTIF('Round 1 - Hole by Hole'!N111,"="&amp;$N$2+2))+(COUNTIF('Round 1 - Hole by Hole'!O111,"="&amp;$O$2+2))+(COUNTIF('Round 1 - Hole by Hole'!P111,"="&amp;$P$2+2))+(COUNTIF('Round 1 - Hole by Hole'!Q111,"="&amp;$Q$2+2))+(COUNTIF('Round 1 - Hole by Hole'!R111,"="&amp;$R$2+2))+(COUNTIF('Round 1 - Hole by Hole'!S111,"="&amp;$S$2+2))+(COUNTIF('Round 1 - Hole by Hole'!T111,"="&amp;$T$2+2))</f>
        <v>4</v>
      </c>
      <c r="H114" s="110">
        <f>SUM(COUNTIF('Round 1 - Hole by Hole'!B111,"&gt;"&amp;$B$2+2.1))+(COUNTIF('Round 1 - Hole by Hole'!C111,"&gt;"&amp;$C$2+2.1))+(COUNTIF('Round 1 - Hole by Hole'!D111,"&gt;"&amp;$D$2+2.1))+(COUNTIF('Round 1 - Hole by Hole'!E111,"&gt;"&amp;$E$2+2.1))+(COUNTIF('Round 1 - Hole by Hole'!F111,"&gt;"&amp;$F$2+2.1))+(COUNTIF('Round 1 - Hole by Hole'!G111,"&gt;"&amp;$G$2+2.1))+(COUNTIF('Round 1 - Hole by Hole'!H111,"&gt;"&amp;$H$2+2.1))+(COUNTIF('Round 1 - Hole by Hole'!I111,"&gt;"&amp;$I$2+2.1))+(COUNTIF('Round 1 - Hole by Hole'!J111,"&gt;"&amp;$J$2+2.1))+(COUNTIF('Round 1 - Hole by Hole'!L111,"&gt;"&amp;$L$2+2.1))+(COUNTIF('Round 1 - Hole by Hole'!M111,"&gt;"&amp;$M$2+2.1))+(COUNTIF('Round 1 - Hole by Hole'!N111,"&gt;"&amp;$N$2+2.1))+(COUNTIF('Round 1 - Hole by Hole'!O111,"&gt;"&amp;$O$2+2.1))+(COUNTIF('Round 1 - Hole by Hole'!P111,"&gt;"&amp;$P$2+2.1))+(COUNTIF('Round 1 - Hole by Hole'!Q111,"&gt;"&amp;$Q$2+2.1))+(COUNTIF('Round 1 - Hole by Hole'!R111,"&gt;"&amp;$R$2+2.1))+(COUNTIF('Round 1 - Hole by Hole'!S111,"&gt;"&amp;$S$2+2.1))+(COUNTIF('Round 1 - Hole by Hole'!T111,"&gt;"&amp;$T$2+2.1))</f>
        <v>0</v>
      </c>
      <c r="J114" s="110">
        <f>SUM(COUNTIF('Round 2 - Hole by Hole'!B111,"&lt;"&amp;$B$2-1.9))+(COUNTIF('Round 2 - Hole by Hole'!C111,"&lt;"&amp;$C$2-1.9))+(COUNTIF('Round 2 - Hole by Hole'!D111,"&lt;"&amp;$D$2-1.9))+(COUNTIF('Round 2 - Hole by Hole'!E111,"&lt;"&amp;$E$2-1.9))+(COUNTIF('Round 2 - Hole by Hole'!F111,"&lt;"&amp;$F$2-1.9))+(COUNTIF('Round 2 - Hole by Hole'!G111,"&lt;"&amp;$G$2-1.9))+(COUNTIF('Round 2 - Hole by Hole'!H111,"&lt;"&amp;$H$2-1.9))+(COUNTIF('Round 2 - Hole by Hole'!I111,"&lt;"&amp;$I$2-1.9))+(COUNTIF('Round 2 - Hole by Hole'!J111,"&lt;"&amp;$J$2-1.9))+(COUNTIF('Round 2 - Hole by Hole'!L111,"&lt;"&amp;$L$2-1.9))+(COUNTIF('Round 2 - Hole by Hole'!M111,"&lt;"&amp;$M$2-1.9))+(COUNTIF('Round 2 - Hole by Hole'!N111,"&lt;"&amp;$N$2-1.9))+(COUNTIF('Round 2 - Hole by Hole'!O111,"&lt;"&amp;$O$2-1.9))+(COUNTIF('Round 2 - Hole by Hole'!P111,"&lt;"&amp;$P$2-1.9))+(COUNTIF('Round 2 - Hole by Hole'!Q111,"&lt;"&amp;$Q$2-1.9))+(COUNTIF('Round 2 - Hole by Hole'!R111,"&lt;"&amp;$R$2-1.9))+(COUNTIF('Round 2 - Hole by Hole'!S111,"&lt;"&amp;$S$2-1.9))+(COUNTIF('Round 2 - Hole by Hole'!T111,"&lt;"&amp;$T$2-1.9))</f>
        <v>0</v>
      </c>
      <c r="K114" s="110">
        <f>SUM(COUNTIF('Round 2 - Hole by Hole'!B111,"="&amp;$B$2-1))+(COUNTIF('Round 2 - Hole by Hole'!C111,"="&amp;$C$2-1))+(COUNTIF('Round 2 - Hole by Hole'!D111,"="&amp;$D$2-1))+(COUNTIF('Round 2 - Hole by Hole'!E111,"="&amp;$E$2-1))+(COUNTIF('Round 2 - Hole by Hole'!F111,"="&amp;$F$2-1))+(COUNTIF('Round 2 - Hole by Hole'!G111,"="&amp;$G$2-1))+(COUNTIF('Round 2 - Hole by Hole'!H111,"="&amp;$H$2-1))+(COUNTIF('Round 2 - Hole by Hole'!I111,"="&amp;$I$2-1))+(COUNTIF('Round 2 - Hole by Hole'!J111,"="&amp;$J$2-1))+(COUNTIF('Round 2 - Hole by Hole'!L111,"="&amp;$L$2-1))+(COUNTIF('Round 2 - Hole by Hole'!M111,"="&amp;$M$2-1))+(COUNTIF('Round 2 - Hole by Hole'!N111,"="&amp;$N$2-1))+(COUNTIF('Round 2 - Hole by Hole'!O111,"="&amp;$O$2-1))+(COUNTIF('Round 2 - Hole by Hole'!P111,"="&amp;$P$2-1))+(COUNTIF('Round 2 - Hole by Hole'!Q111,"="&amp;$Q$2-1))+(COUNTIF('Round 2 - Hole by Hole'!R111,"="&amp;$R$2-1))+(COUNTIF('Round 2 - Hole by Hole'!S111,"="&amp;$S$2-1))+(COUNTIF('Round 2 - Hole by Hole'!T111,"="&amp;$T$2-1))</f>
        <v>0</v>
      </c>
      <c r="L114" s="110">
        <f>SUM(COUNTIF('Round 2 - Hole by Hole'!B111,"="&amp;$B$2))+(COUNTIF('Round 2 - Hole by Hole'!C111,"="&amp;$C$2))+(COUNTIF('Round 2 - Hole by Hole'!D111,"="&amp;$D$2))+(COUNTIF('Round 2 - Hole by Hole'!E111,"="&amp;$E$2))+(COUNTIF('Round 2 - Hole by Hole'!F111,"="&amp;$F$2))+(COUNTIF('Round 2 - Hole by Hole'!G111,"="&amp;$G$2))+(COUNTIF('Round 2 - Hole by Hole'!H111,"="&amp;$H$2))+(COUNTIF('Round 2 - Hole by Hole'!I111,"="&amp;$I$2))+(COUNTIF('Round 2 - Hole by Hole'!J111,"="&amp;$J$2))+(COUNTIF('Round 2 - Hole by Hole'!L111,"="&amp;$L$2))+(COUNTIF('Round 2 - Hole by Hole'!M111,"="&amp;$M$2))+(COUNTIF('Round 2 - Hole by Hole'!N111,"="&amp;$N$2))+(COUNTIF('Round 2 - Hole by Hole'!O111,"="&amp;$O$2))+(COUNTIF('Round 2 - Hole by Hole'!P111,"="&amp;$P$2))+(COUNTIF('Round 2 - Hole by Hole'!Q111,"="&amp;$Q$2))+(COUNTIF('Round 2 - Hole by Hole'!R111,"="&amp;$R$2))+(COUNTIF('Round 2 - Hole by Hole'!S111,"="&amp;$S$2))+(COUNTIF('Round 2 - Hole by Hole'!T111,"="&amp;$T$2))</f>
        <v>5</v>
      </c>
      <c r="M114" s="110">
        <f>SUM(COUNTIF('Round 2 - Hole by Hole'!B111,"="&amp;$B$2+1))+(COUNTIF('Round 2 - Hole by Hole'!C111,"="&amp;$C$2+1))+(COUNTIF('Round 2 - Hole by Hole'!D111,"="&amp;$D$2+1))+(COUNTIF('Round 2 - Hole by Hole'!E111,"="&amp;$E$2+1))+(COUNTIF('Round 2 - Hole by Hole'!F111,"="&amp;$F$2+1))+(COUNTIF('Round 2 - Hole by Hole'!G111,"="&amp;$G$2+1))+(COUNTIF('Round 2 - Hole by Hole'!H111,"="&amp;$H$2+1))+(COUNTIF('Round 2 - Hole by Hole'!I111,"="&amp;$I$2+1))+(COUNTIF('Round 2 - Hole by Hole'!J111,"="&amp;$J$2+1))+(COUNTIF('Round 2 - Hole by Hole'!L111,"="&amp;$L$2+1))+(COUNTIF('Round 2 - Hole by Hole'!M111,"="&amp;$M$2+1))+(COUNTIF('Round 2 - Hole by Hole'!N111,"="&amp;$N$2+1))+(COUNTIF('Round 2 - Hole by Hole'!O111,"="&amp;$O$2+1))+(COUNTIF('Round 2 - Hole by Hole'!P111,"="&amp;$P$2+1))+(COUNTIF('Round 2 - Hole by Hole'!Q111,"="&amp;$Q$2+1))+(COUNTIF('Round 2 - Hole by Hole'!R111,"="&amp;$R$2+1))+(COUNTIF('Round 2 - Hole by Hole'!S111,"="&amp;$S$2+1))+(COUNTIF('Round 2 - Hole by Hole'!T111,"="&amp;$T$2+1))</f>
        <v>10</v>
      </c>
      <c r="N114" s="110">
        <f>SUM(COUNTIF('Round 2 - Hole by Hole'!B111,"="&amp;$B$2+2))+(COUNTIF('Round 2 - Hole by Hole'!C111,"="&amp;$C$2+2))+(COUNTIF('Round 2 - Hole by Hole'!D111,"="&amp;$D$2+2))+(COUNTIF('Round 2 - Hole by Hole'!E111,"="&amp;$E$2+2))+(COUNTIF('Round 2 - Hole by Hole'!F111,"="&amp;$F$2+2))+(COUNTIF('Round 2 - Hole by Hole'!G111,"="&amp;$G$2+2))+(COUNTIF('Round 2 - Hole by Hole'!H111,"="&amp;$H$2+2))+(COUNTIF('Round 2 - Hole by Hole'!I111,"="&amp;$I$2+2))+(COUNTIF('Round 2 - Hole by Hole'!J111,"="&amp;$J$2+2))+(COUNTIF('Round 2 - Hole by Hole'!L111,"="&amp;$L$2+2))+(COUNTIF('Round 2 - Hole by Hole'!M111,"="&amp;$M$2+2))+(COUNTIF('Round 2 - Hole by Hole'!N111,"="&amp;$N$2+2))+(COUNTIF('Round 2 - Hole by Hole'!O111,"="&amp;$O$2+2))+(COUNTIF('Round 2 - Hole by Hole'!P111,"="&amp;$P$2+2))+(COUNTIF('Round 2 - Hole by Hole'!Q111,"="&amp;$Q$2+2))+(COUNTIF('Round 2 - Hole by Hole'!R111,"="&amp;$R$2+2))+(COUNTIF('Round 2 - Hole by Hole'!S111,"="&amp;$S$2+2))+(COUNTIF('Round 2 - Hole by Hole'!T111,"="&amp;$T$2+2))</f>
        <v>2</v>
      </c>
      <c r="O114" s="110">
        <f>SUM(COUNTIF('Round 2 - Hole by Hole'!B111,"&gt;"&amp;$B$2+2.1))+(COUNTIF('Round 2 - Hole by Hole'!C111,"&gt;"&amp;$C$2+2.1))+(COUNTIF('Round 2 - Hole by Hole'!D111,"&gt;"&amp;$D$2+2.1))+(COUNTIF('Round 2 - Hole by Hole'!E111,"&gt;"&amp;$E$2+2.1))+(COUNTIF('Round 2 - Hole by Hole'!F111,"&gt;"&amp;$F$2+2.1))+(COUNTIF('Round 2 - Hole by Hole'!G111,"&gt;"&amp;$G$2+2.1))+(COUNTIF('Round 2 - Hole by Hole'!H111,"&gt;"&amp;$H$2+2.1))+(COUNTIF('Round 2 - Hole by Hole'!I111,"&gt;"&amp;$I$2+2.1))+(COUNTIF('Round 2 - Hole by Hole'!J111,"&gt;"&amp;$J$2+2.1))+(COUNTIF('Round 2 - Hole by Hole'!L111,"&gt;"&amp;$L$2+2.1))+(COUNTIF('Round 2 - Hole by Hole'!M111,"&gt;"&amp;$M$2+2.1))+(COUNTIF('Round 2 - Hole by Hole'!N111,"&gt;"&amp;$N$2+2.1))+(COUNTIF('Round 2 - Hole by Hole'!O111,"&gt;"&amp;$O$2+2.1))+(COUNTIF('Round 2 - Hole by Hole'!P111,"&gt;"&amp;$P$2+2.1))+(COUNTIF('Round 2 - Hole by Hole'!Q111,"&gt;"&amp;$Q$2+2.1))+(COUNTIF('Round 2 - Hole by Hole'!R111,"&gt;"&amp;$R$2+2.1))+(COUNTIF('Round 2 - Hole by Hole'!S111,"&gt;"&amp;$S$2+2.1))+(COUNTIF('Round 2 - Hole by Hole'!T111,"&gt;"&amp;$T$2+2.1))</f>
        <v>1</v>
      </c>
      <c r="Q114" s="110">
        <f>SUM(COUNTIF('Round 3 - Hole by Hole'!B111,"&lt;"&amp;$B$3-1.9))+(COUNTIF('Round 3 - Hole by Hole'!C111,"&lt;"&amp;$C$3-1.9))+(COUNTIF('Round 3 - Hole by Hole'!D111,"&lt;"&amp;$D$3-1.9))+(COUNTIF('Round 3 - Hole by Hole'!E111,"&lt;"&amp;$E$3-1.9))+(COUNTIF('Round 3 - Hole by Hole'!F111,"&lt;"&amp;$F$3-1.9))+(COUNTIF('Round 3 - Hole by Hole'!G111,"&lt;"&amp;$G$3-1.9))+(COUNTIF('Round 3 - Hole by Hole'!H111,"&lt;"&amp;$H$3-1.9))+(COUNTIF('Round 3 - Hole by Hole'!I111,"&lt;"&amp;$I$3-1.9))+(COUNTIF('Round 3 - Hole by Hole'!J111,"&lt;"&amp;$J$3-1.9))+(COUNTIF('Round 3 - Hole by Hole'!L111,"&lt;"&amp;$L$3-1.9))+(COUNTIF('Round 3 - Hole by Hole'!M111,"&lt;"&amp;$M$3-1.9))+(COUNTIF('Round 3 - Hole by Hole'!N111,"&lt;"&amp;$N$3-1.9))+(COUNTIF('Round 3 - Hole by Hole'!O111,"&lt;"&amp;$O$3-1.9))+(COUNTIF('Round 3 - Hole by Hole'!P111,"&lt;"&amp;$P$3-1.9))+(COUNTIF('Round 3 - Hole by Hole'!Q111,"&lt;"&amp;$Q$3-1.9))+(COUNTIF('Round 3 - Hole by Hole'!R111,"&lt;"&amp;$R$3-1.9))+(COUNTIF('Round 3 - Hole by Hole'!S111,"&lt;"&amp;$S$3-1.9))+(COUNTIF('Round 3 - Hole by Hole'!T111,"&lt;"&amp;$T$3-1.9))</f>
        <v>0</v>
      </c>
      <c r="R114" s="110">
        <f>SUM(COUNTIF('Round 3 - Hole by Hole'!B111,"="&amp;$B$3-1))+(COUNTIF('Round 3 - Hole by Hole'!C111,"="&amp;$C$3-1))+(COUNTIF('Round 3 - Hole by Hole'!D111,"="&amp;$D$3-1))+(COUNTIF('Round 3 - Hole by Hole'!E111,"="&amp;$E$3-1))+(COUNTIF('Round 3 - Hole by Hole'!F111,"="&amp;$F$3-1))+(COUNTIF('Round 3 - Hole by Hole'!G111,"="&amp;$G$3-1))+(COUNTIF('Round 3 - Hole by Hole'!H111,"="&amp;$H$3-1))+(COUNTIF('Round 3 - Hole by Hole'!I111,"="&amp;$I$3-1))+(COUNTIF('Round 3 - Hole by Hole'!J111,"="&amp;$J$3-1))+(COUNTIF('Round 3 - Hole by Hole'!L111,"="&amp;$L$3-1))+(COUNTIF('Round 3 - Hole by Hole'!M111,"="&amp;$M$3-1))+(COUNTIF('Round 3 - Hole by Hole'!N111,"="&amp;$N$3-1))+(COUNTIF('Round 3 - Hole by Hole'!O111,"="&amp;$O$3-1))+(COUNTIF('Round 3 - Hole by Hole'!P111,"="&amp;$P$3-1))+(COUNTIF('Round 3 - Hole by Hole'!Q111,"="&amp;$Q$3-1))+(COUNTIF('Round 3 - Hole by Hole'!R111,"="&amp;$R$3-1))+(COUNTIF('Round 3 - Hole by Hole'!S111,"="&amp;$S$3-1))+(COUNTIF('Round 3 - Hole by Hole'!T111,"="&amp;$T$3-1))</f>
        <v>0</v>
      </c>
      <c r="S114" s="110">
        <f>SUM(COUNTIF('Round 3 - Hole by Hole'!B111,"="&amp;$B$3))+(COUNTIF('Round 3 - Hole by Hole'!C111,"="&amp;$C$3))+(COUNTIF('Round 3 - Hole by Hole'!D111,"="&amp;$D$3))+(COUNTIF('Round 3 - Hole by Hole'!E111,"="&amp;$E$3))+(COUNTIF('Round 3 - Hole by Hole'!F111,"="&amp;$F$3))+(COUNTIF('Round 3 - Hole by Hole'!G111,"="&amp;$G$3))+(COUNTIF('Round 3 - Hole by Hole'!H111,"="&amp;$H$3))+(COUNTIF('Round 3 - Hole by Hole'!I111,"="&amp;$I$3))+(COUNTIF('Round 3 - Hole by Hole'!J111,"="&amp;$J$3))+(COUNTIF('Round 3 - Hole by Hole'!L111,"="&amp;$L$3))+(COUNTIF('Round 3 - Hole by Hole'!M111,"="&amp;$M$3))+(COUNTIF('Round 3 - Hole by Hole'!N111,"="&amp;$N$3))+(COUNTIF('Round 3 - Hole by Hole'!O111,"="&amp;$O$3))+(COUNTIF('Round 3 - Hole by Hole'!P111,"="&amp;$P$3))+(COUNTIF('Round 3 - Hole by Hole'!Q111,"="&amp;$Q$3))+(COUNTIF('Round 3 - Hole by Hole'!R111,"="&amp;$R$3))+(COUNTIF('Round 3 - Hole by Hole'!S111,"="&amp;$S$3))+(COUNTIF('Round 3 - Hole by Hole'!T111,"="&amp;$T$3))</f>
        <v>6</v>
      </c>
      <c r="T114" s="110">
        <f>SUM(COUNTIF('Round 3 - Hole by Hole'!B111,"="&amp;$B$3+1))+(COUNTIF('Round 3 - Hole by Hole'!C111,"="&amp;$C$3+1))+(COUNTIF('Round 3 - Hole by Hole'!D111,"="&amp;$D$3+1))+(COUNTIF('Round 3 - Hole by Hole'!E111,"="&amp;$E$3+1))+(COUNTIF('Round 3 - Hole by Hole'!F111,"="&amp;$F$3+1))+(COUNTIF('Round 3 - Hole by Hole'!G111,"="&amp;$G$3+1))+(COUNTIF('Round 3 - Hole by Hole'!H111,"="&amp;$H$3+1))+(COUNTIF('Round 3 - Hole by Hole'!I111,"="&amp;$I$3+1))+(COUNTIF('Round 3 - Hole by Hole'!J111,"="&amp;$J$3+1))+(COUNTIF('Round 3 - Hole by Hole'!L111,"="&amp;$L$3+1))+(COUNTIF('Round 3 - Hole by Hole'!M111,"="&amp;$M$3+1))+(COUNTIF('Round 3 - Hole by Hole'!N111,"="&amp;$N$3+1))+(COUNTIF('Round 3 - Hole by Hole'!O111,"="&amp;$O$3+1))+(COUNTIF('Round 3 - Hole by Hole'!P111,"="&amp;$P$3+1))+(COUNTIF('Round 3 - Hole by Hole'!Q111,"="&amp;$Q$3+1))+(COUNTIF('Round 3 - Hole by Hole'!R111,"="&amp;$R$3+1))+(COUNTIF('Round 3 - Hole by Hole'!S111,"="&amp;$S$3+1))+(COUNTIF('Round 3 - Hole by Hole'!T111,"="&amp;$T$3+1))</f>
        <v>9</v>
      </c>
      <c r="U114" s="110">
        <f>SUM(COUNTIF('Round 3 - Hole by Hole'!B111,"="&amp;$B$3+2))+(COUNTIF('Round 3 - Hole by Hole'!C111,"="&amp;$C$3+2))+(COUNTIF('Round 3 - Hole by Hole'!D111,"="&amp;$D$3+2))+(COUNTIF('Round 3 - Hole by Hole'!E111,"="&amp;$E$3+2))+(COUNTIF('Round 3 - Hole by Hole'!F111,"="&amp;$F$3+2))+(COUNTIF('Round 3 - Hole by Hole'!G111,"="&amp;$G$3+2))+(COUNTIF('Round 3 - Hole by Hole'!H111,"="&amp;$H$3+2))+(COUNTIF('Round 3 - Hole by Hole'!I111,"="&amp;$I$3+2))+(COUNTIF('Round 3 - Hole by Hole'!J111,"="&amp;$J$3+2))+(COUNTIF('Round 3 - Hole by Hole'!L111,"="&amp;$L$3+2))+(COUNTIF('Round 3 - Hole by Hole'!M111,"="&amp;$M$3+2))+(COUNTIF('Round 3 - Hole by Hole'!N111,"="&amp;$N$3+2))+(COUNTIF('Round 3 - Hole by Hole'!O111,"="&amp;$O$3+2))+(COUNTIF('Round 3 - Hole by Hole'!P111,"="&amp;$P$3+2))+(COUNTIF('Round 3 - Hole by Hole'!Q111,"="&amp;$Q$3+2))+(COUNTIF('Round 3 - Hole by Hole'!R111,"="&amp;$R$3+2))+(COUNTIF('Round 3 - Hole by Hole'!S111,"="&amp;$S$3+2))+(COUNTIF('Round 3 - Hole by Hole'!T111,"="&amp;$T$3+2))</f>
        <v>1</v>
      </c>
      <c r="V114" s="110">
        <f>SUM(COUNTIF('Round 3 - Hole by Hole'!B111,"&gt;"&amp;$B$3+2.1))+(COUNTIF('Round 3 - Hole by Hole'!C111,"&gt;"&amp;$C$3+2.1))+(COUNTIF('Round 3 - Hole by Hole'!D111,"&gt;"&amp;$D$3+2.1))+(COUNTIF('Round 3 - Hole by Hole'!E111,"&gt;"&amp;$E$3+2.1))+(COUNTIF('Round 3 - Hole by Hole'!F111,"&gt;"&amp;$F$3+2.1))+(COUNTIF('Round 3 - Hole by Hole'!G111,"&gt;"&amp;$G$3+2.1))+(COUNTIF('Round 3 - Hole by Hole'!H111,"&gt;"&amp;$H$3+2.1))+(COUNTIF('Round 3 - Hole by Hole'!I111,"&gt;"&amp;$I$3+2.1))+(COUNTIF('Round 3 - Hole by Hole'!J111,"&gt;"&amp;$J$3+2.1))+(COUNTIF('Round 3 - Hole by Hole'!L111,"&gt;"&amp;$L$3+2.1))+(COUNTIF('Round 3 - Hole by Hole'!M111,"&gt;"&amp;$M$3+2.1))+(COUNTIF('Round 3 - Hole by Hole'!N111,"&gt;"&amp;$N$3+2.1))+(COUNTIF('Round 3 - Hole by Hole'!O111,"&gt;"&amp;$O$3+2.1))+(COUNTIF('Round 3 - Hole by Hole'!P111,"&gt;"&amp;$P$3+2.1))+(COUNTIF('Round 3 - Hole by Hole'!Q111,"&gt;"&amp;$Q$3+2.1))+(COUNTIF('Round 3 - Hole by Hole'!R111,"&gt;"&amp;$R$3+2.1))+(COUNTIF('Round 3 - Hole by Hole'!S111,"&gt;"&amp;$S$3+2.1))+(COUNTIF('Round 3 - Hole by Hole'!T111,"&gt;"&amp;$T$3+2.1))</f>
        <v>2</v>
      </c>
      <c r="X114" s="110">
        <f t="shared" ref="X114:X117" si="163">SUM(C114,J114,Q114)</f>
        <v>0</v>
      </c>
      <c r="Y114" s="110">
        <f t="shared" si="159"/>
        <v>0</v>
      </c>
      <c r="Z114" s="110">
        <f t="shared" si="160"/>
        <v>19</v>
      </c>
      <c r="AA114" s="110">
        <f t="shared" si="161"/>
        <v>25</v>
      </c>
      <c r="AB114" s="110">
        <f t="shared" si="162"/>
        <v>7</v>
      </c>
      <c r="AC114" s="110">
        <f t="shared" ref="AC114:AC117" si="164">SUM(H114,O114,V114)</f>
        <v>3</v>
      </c>
    </row>
    <row r="115" spans="1:29">
      <c r="A115" s="60" t="str">
        <f>'Players by Team'!A44</f>
        <v>ANGELA AGUIRRE</v>
      </c>
      <c r="B115" s="90"/>
      <c r="C115" s="86">
        <f>SUM(COUNTIF('Round 1 - Hole by Hole'!B112,"&lt;"&amp;$B$2-1.9))+(COUNTIF('Round 1 - Hole by Hole'!C112,"&lt;"&amp;$C$2-1.9))+(COUNTIF('Round 1 - Hole by Hole'!D112,"&lt;"&amp;$D$2-1.9))+(COUNTIF('Round 1 - Hole by Hole'!E112,"&lt;"&amp;$E$2-1.9))+(COUNTIF('Round 1 - Hole by Hole'!F112,"&lt;"&amp;$F$2-1.9))+(COUNTIF('Round 1 - Hole by Hole'!G112,"&lt;"&amp;$G$2-1.9))+(COUNTIF('Round 1 - Hole by Hole'!H112,"&lt;"&amp;$H$2-1.9))+(COUNTIF('Round 1 - Hole by Hole'!I112,"&lt;"&amp;$I$2-1.9))+(COUNTIF('Round 1 - Hole by Hole'!J112,"&lt;"&amp;$J$2-1.9))+(COUNTIF('Round 1 - Hole by Hole'!L112,"&lt;"&amp;$L$2-1.9))+(COUNTIF('Round 1 - Hole by Hole'!M112,"&lt;"&amp;$M$2-1.9))+(COUNTIF('Round 1 - Hole by Hole'!N112,"&lt;"&amp;$N$2-1.9))+(COUNTIF('Round 1 - Hole by Hole'!O112,"&lt;"&amp;$O$2-1.9))+(COUNTIF('Round 1 - Hole by Hole'!P112,"&lt;"&amp;$P$2-1.9))+(COUNTIF('Round 1 - Hole by Hole'!Q112,"&lt;"&amp;$Q$2-1.9))+(COUNTIF('Round 1 - Hole by Hole'!R112,"&lt;"&amp;$R$2-1.9))+(COUNTIF('Round 1 - Hole by Hole'!S112,"&lt;"&amp;$S$2-1.9))+(COUNTIF('Round 1 - Hole by Hole'!T112,"&lt;"&amp;$T$2-1.9))</f>
        <v>0</v>
      </c>
      <c r="D115" s="87">
        <f>SUM(COUNTIF('Round 1 - Hole by Hole'!B112,"="&amp;$B$2-1))+(COUNTIF('Round 1 - Hole by Hole'!C112,"="&amp;$C$2-1))+(COUNTIF('Round 1 - Hole by Hole'!D112,"="&amp;$D$2-1))+(COUNTIF('Round 1 - Hole by Hole'!E112,"="&amp;$E$2-1))+(COUNTIF('Round 1 - Hole by Hole'!F112,"="&amp;$F$2-1))+(COUNTIF('Round 1 - Hole by Hole'!G112,"="&amp;$G$2-1))+(COUNTIF('Round 1 - Hole by Hole'!H112,"="&amp;$H$2-1))+(COUNTIF('Round 1 - Hole by Hole'!I112,"="&amp;$I$2-1))+(COUNTIF('Round 1 - Hole by Hole'!J112,"="&amp;$J$2-1))+(COUNTIF('Round 1 - Hole by Hole'!L112,"="&amp;$L$2-1))+(COUNTIF('Round 1 - Hole by Hole'!M112,"="&amp;$M$2-1))+(COUNTIF('Round 1 - Hole by Hole'!N112,"="&amp;$N$2-1))+(COUNTIF('Round 1 - Hole by Hole'!O112,"="&amp;$O$2-1))+(COUNTIF('Round 1 - Hole by Hole'!P112,"="&amp;$P$2-1))+(COUNTIF('Round 1 - Hole by Hole'!Q112,"="&amp;$Q$2-1))+(COUNTIF('Round 1 - Hole by Hole'!R112,"="&amp;$R$2-1))+(COUNTIF('Round 1 - Hole by Hole'!S112,"="&amp;$S$2-1))+(COUNTIF('Round 1 - Hole by Hole'!T112,"="&amp;$T$2-1))</f>
        <v>0</v>
      </c>
      <c r="E115" s="87">
        <f>SUM(COUNTIF('Round 1 - Hole by Hole'!B112,"="&amp;$B$2))+(COUNTIF('Round 1 - Hole by Hole'!C112,"="&amp;$C$2))+(COUNTIF('Round 1 - Hole by Hole'!D112,"="&amp;$D$2))+(COUNTIF('Round 1 - Hole by Hole'!E112,"="&amp;$E$2))+(COUNTIF('Round 1 - Hole by Hole'!F112,"="&amp;$F$2))+(COUNTIF('Round 1 - Hole by Hole'!G112,"="&amp;$G$2))+(COUNTIF('Round 1 - Hole by Hole'!H112,"="&amp;$H$2))+(COUNTIF('Round 1 - Hole by Hole'!I112,"="&amp;$I$2))+(COUNTIF('Round 1 - Hole by Hole'!J112,"="&amp;$J$2))+(COUNTIF('Round 1 - Hole by Hole'!L112,"="&amp;$L$2))+(COUNTIF('Round 1 - Hole by Hole'!M112,"="&amp;$M$2))+(COUNTIF('Round 1 - Hole by Hole'!N112,"="&amp;$N$2))+(COUNTIF('Round 1 - Hole by Hole'!O112,"="&amp;$O$2))+(COUNTIF('Round 1 - Hole by Hole'!P112,"="&amp;$P$2))+(COUNTIF('Round 1 - Hole by Hole'!Q112,"="&amp;$Q$2))+(COUNTIF('Round 1 - Hole by Hole'!R112,"="&amp;$R$2))+(COUNTIF('Round 1 - Hole by Hole'!S112,"="&amp;$S$2))+(COUNTIF('Round 1 - Hole by Hole'!T112,"="&amp;$T$2))</f>
        <v>10</v>
      </c>
      <c r="F115" s="87">
        <f>SUM(COUNTIF('Round 1 - Hole by Hole'!B112,"="&amp;$B$2+1))+(COUNTIF('Round 1 - Hole by Hole'!C112,"="&amp;$C$2+1))+(COUNTIF('Round 1 - Hole by Hole'!D112,"="&amp;$D$2+1))+(COUNTIF('Round 1 - Hole by Hole'!E112,"="&amp;$E$2+1))+(COUNTIF('Round 1 - Hole by Hole'!F112,"="&amp;$F$2+1))+(COUNTIF('Round 1 - Hole by Hole'!G112,"="&amp;$G$2+1))+(COUNTIF('Round 1 - Hole by Hole'!H112,"="&amp;$H$2+1))+(COUNTIF('Round 1 - Hole by Hole'!I112,"="&amp;$I$2+1))+(COUNTIF('Round 1 - Hole by Hole'!J112,"="&amp;$J$2+1))+(COUNTIF('Round 1 - Hole by Hole'!L112,"="&amp;$L$2+1))+(COUNTIF('Round 1 - Hole by Hole'!M112,"="&amp;$M$2+1))+(COUNTIF('Round 1 - Hole by Hole'!N112,"="&amp;$N$2+1))+(COUNTIF('Round 1 - Hole by Hole'!O112,"="&amp;$O$2+1))+(COUNTIF('Round 1 - Hole by Hole'!P112,"="&amp;$P$2+1))+(COUNTIF('Round 1 - Hole by Hole'!Q112,"="&amp;$Q$2+1))+(COUNTIF('Round 1 - Hole by Hole'!R112,"="&amp;$R$2+1))+(COUNTIF('Round 1 - Hole by Hole'!S112,"="&amp;$S$2+1))+(COUNTIF('Round 1 - Hole by Hole'!T112,"="&amp;$T$2+1))</f>
        <v>6</v>
      </c>
      <c r="G115" s="87">
        <f>SUM(COUNTIF('Round 1 - Hole by Hole'!B112,"="&amp;$B$2+2))+(COUNTIF('Round 1 - Hole by Hole'!C112,"="&amp;$C$2+2))+(COUNTIF('Round 1 - Hole by Hole'!D112,"="&amp;$D$2+2))+(COUNTIF('Round 1 - Hole by Hole'!E112,"="&amp;$E$2+2))+(COUNTIF('Round 1 - Hole by Hole'!F112,"="&amp;$F$2+2))+(COUNTIF('Round 1 - Hole by Hole'!G112,"="&amp;$G$2+2))+(COUNTIF('Round 1 - Hole by Hole'!H112,"="&amp;$H$2+2))+(COUNTIF('Round 1 - Hole by Hole'!I112,"="&amp;$I$2+2))+(COUNTIF('Round 1 - Hole by Hole'!J112,"="&amp;$J$2+2))+(COUNTIF('Round 1 - Hole by Hole'!L112,"="&amp;$L$2+2))+(COUNTIF('Round 1 - Hole by Hole'!M112,"="&amp;$M$2+2))+(COUNTIF('Round 1 - Hole by Hole'!N112,"="&amp;$N$2+2))+(COUNTIF('Round 1 - Hole by Hole'!O112,"="&amp;$O$2+2))+(COUNTIF('Round 1 - Hole by Hole'!P112,"="&amp;$P$2+2))+(COUNTIF('Round 1 - Hole by Hole'!Q112,"="&amp;$Q$2+2))+(COUNTIF('Round 1 - Hole by Hole'!R112,"="&amp;$R$2+2))+(COUNTIF('Round 1 - Hole by Hole'!S112,"="&amp;$S$2+2))+(COUNTIF('Round 1 - Hole by Hole'!T112,"="&amp;$T$2+2))</f>
        <v>2</v>
      </c>
      <c r="H115" s="87">
        <f>SUM(COUNTIF('Round 1 - Hole by Hole'!B112,"&gt;"&amp;$B$2+2.1))+(COUNTIF('Round 1 - Hole by Hole'!C112,"&gt;"&amp;$C$2+2.1))+(COUNTIF('Round 1 - Hole by Hole'!D112,"&gt;"&amp;$D$2+2.1))+(COUNTIF('Round 1 - Hole by Hole'!E112,"&gt;"&amp;$E$2+2.1))+(COUNTIF('Round 1 - Hole by Hole'!F112,"&gt;"&amp;$F$2+2.1))+(COUNTIF('Round 1 - Hole by Hole'!G112,"&gt;"&amp;$G$2+2.1))+(COUNTIF('Round 1 - Hole by Hole'!H112,"&gt;"&amp;$H$2+2.1))+(COUNTIF('Round 1 - Hole by Hole'!I112,"&gt;"&amp;$I$2+2.1))+(COUNTIF('Round 1 - Hole by Hole'!J112,"&gt;"&amp;$J$2+2.1))+(COUNTIF('Round 1 - Hole by Hole'!L112,"&gt;"&amp;$L$2+2.1))+(COUNTIF('Round 1 - Hole by Hole'!M112,"&gt;"&amp;$M$2+2.1))+(COUNTIF('Round 1 - Hole by Hole'!N112,"&gt;"&amp;$N$2+2.1))+(COUNTIF('Round 1 - Hole by Hole'!O112,"&gt;"&amp;$O$2+2.1))+(COUNTIF('Round 1 - Hole by Hole'!P112,"&gt;"&amp;$P$2+2.1))+(COUNTIF('Round 1 - Hole by Hole'!Q112,"&gt;"&amp;$Q$2+2.1))+(COUNTIF('Round 1 - Hole by Hole'!R112,"&gt;"&amp;$R$2+2.1))+(COUNTIF('Round 1 - Hole by Hole'!S112,"&gt;"&amp;$S$2+2.1))+(COUNTIF('Round 1 - Hole by Hole'!T112,"&gt;"&amp;$T$2+2.1))</f>
        <v>0</v>
      </c>
      <c r="J115" s="86">
        <f>SUM(COUNTIF('Round 2 - Hole by Hole'!B112,"&lt;"&amp;$B$2-1.9))+(COUNTIF('Round 2 - Hole by Hole'!C112,"&lt;"&amp;$C$2-1.9))+(COUNTIF('Round 2 - Hole by Hole'!D112,"&lt;"&amp;$D$2-1.9))+(COUNTIF('Round 2 - Hole by Hole'!E112,"&lt;"&amp;$E$2-1.9))+(COUNTIF('Round 2 - Hole by Hole'!F112,"&lt;"&amp;$F$2-1.9))+(COUNTIF('Round 2 - Hole by Hole'!G112,"&lt;"&amp;$G$2-1.9))+(COUNTIF('Round 2 - Hole by Hole'!H112,"&lt;"&amp;$H$2-1.9))+(COUNTIF('Round 2 - Hole by Hole'!I112,"&lt;"&amp;$I$2-1.9))+(COUNTIF('Round 2 - Hole by Hole'!J112,"&lt;"&amp;$J$2-1.9))+(COUNTIF('Round 2 - Hole by Hole'!L112,"&lt;"&amp;$L$2-1.9))+(COUNTIF('Round 2 - Hole by Hole'!M112,"&lt;"&amp;$M$2-1.9))+(COUNTIF('Round 2 - Hole by Hole'!N112,"&lt;"&amp;$N$2-1.9))+(COUNTIF('Round 2 - Hole by Hole'!O112,"&lt;"&amp;$O$2-1.9))+(COUNTIF('Round 2 - Hole by Hole'!P112,"&lt;"&amp;$P$2-1.9))+(COUNTIF('Round 2 - Hole by Hole'!Q112,"&lt;"&amp;$Q$2-1.9))+(COUNTIF('Round 2 - Hole by Hole'!R112,"&lt;"&amp;$R$2-1.9))+(COUNTIF('Round 2 - Hole by Hole'!S112,"&lt;"&amp;$S$2-1.9))+(COUNTIF('Round 2 - Hole by Hole'!T112,"&lt;"&amp;$T$2-1.9))</f>
        <v>0</v>
      </c>
      <c r="K115" s="87">
        <f>SUM(COUNTIF('Round 2 - Hole by Hole'!B112,"="&amp;$B$2-1))+(COUNTIF('Round 2 - Hole by Hole'!C112,"="&amp;$C$2-1))+(COUNTIF('Round 2 - Hole by Hole'!D112,"="&amp;$D$2-1))+(COUNTIF('Round 2 - Hole by Hole'!E112,"="&amp;$E$2-1))+(COUNTIF('Round 2 - Hole by Hole'!F112,"="&amp;$F$2-1))+(COUNTIF('Round 2 - Hole by Hole'!G112,"="&amp;$G$2-1))+(COUNTIF('Round 2 - Hole by Hole'!H112,"="&amp;$H$2-1))+(COUNTIF('Round 2 - Hole by Hole'!I112,"="&amp;$I$2-1))+(COUNTIF('Round 2 - Hole by Hole'!J112,"="&amp;$J$2-1))+(COUNTIF('Round 2 - Hole by Hole'!L112,"="&amp;$L$2-1))+(COUNTIF('Round 2 - Hole by Hole'!M112,"="&amp;$M$2-1))+(COUNTIF('Round 2 - Hole by Hole'!N112,"="&amp;$N$2-1))+(COUNTIF('Round 2 - Hole by Hole'!O112,"="&amp;$O$2-1))+(COUNTIF('Round 2 - Hole by Hole'!P112,"="&amp;$P$2-1))+(COUNTIF('Round 2 - Hole by Hole'!Q112,"="&amp;$Q$2-1))+(COUNTIF('Round 2 - Hole by Hole'!R112,"="&amp;$R$2-1))+(COUNTIF('Round 2 - Hole by Hole'!S112,"="&amp;$S$2-1))+(COUNTIF('Round 2 - Hole by Hole'!T112,"="&amp;$T$2-1))</f>
        <v>0</v>
      </c>
      <c r="L115" s="87">
        <f>SUM(COUNTIF('Round 2 - Hole by Hole'!B112,"="&amp;$B$2))+(COUNTIF('Round 2 - Hole by Hole'!C112,"="&amp;$C$2))+(COUNTIF('Round 2 - Hole by Hole'!D112,"="&amp;$D$2))+(COUNTIF('Round 2 - Hole by Hole'!E112,"="&amp;$E$2))+(COUNTIF('Round 2 - Hole by Hole'!F112,"="&amp;$F$2))+(COUNTIF('Round 2 - Hole by Hole'!G112,"="&amp;$G$2))+(COUNTIF('Round 2 - Hole by Hole'!H112,"="&amp;$H$2))+(COUNTIF('Round 2 - Hole by Hole'!I112,"="&amp;$I$2))+(COUNTIF('Round 2 - Hole by Hole'!J112,"="&amp;$J$2))+(COUNTIF('Round 2 - Hole by Hole'!L112,"="&amp;$L$2))+(COUNTIF('Round 2 - Hole by Hole'!M112,"="&amp;$M$2))+(COUNTIF('Round 2 - Hole by Hole'!N112,"="&amp;$N$2))+(COUNTIF('Round 2 - Hole by Hole'!O112,"="&amp;$O$2))+(COUNTIF('Round 2 - Hole by Hole'!P112,"="&amp;$P$2))+(COUNTIF('Round 2 - Hole by Hole'!Q112,"="&amp;$Q$2))+(COUNTIF('Round 2 - Hole by Hole'!R112,"="&amp;$R$2))+(COUNTIF('Round 2 - Hole by Hole'!S112,"="&amp;$S$2))+(COUNTIF('Round 2 - Hole by Hole'!T112,"="&amp;$T$2))</f>
        <v>5</v>
      </c>
      <c r="M115" s="87">
        <f>SUM(COUNTIF('Round 2 - Hole by Hole'!B112,"="&amp;$B$2+1))+(COUNTIF('Round 2 - Hole by Hole'!C112,"="&amp;$C$2+1))+(COUNTIF('Round 2 - Hole by Hole'!D112,"="&amp;$D$2+1))+(COUNTIF('Round 2 - Hole by Hole'!E112,"="&amp;$E$2+1))+(COUNTIF('Round 2 - Hole by Hole'!F112,"="&amp;$F$2+1))+(COUNTIF('Round 2 - Hole by Hole'!G112,"="&amp;$G$2+1))+(COUNTIF('Round 2 - Hole by Hole'!H112,"="&amp;$H$2+1))+(COUNTIF('Round 2 - Hole by Hole'!I112,"="&amp;$I$2+1))+(COUNTIF('Round 2 - Hole by Hole'!J112,"="&amp;$J$2+1))+(COUNTIF('Round 2 - Hole by Hole'!L112,"="&amp;$L$2+1))+(COUNTIF('Round 2 - Hole by Hole'!M112,"="&amp;$M$2+1))+(COUNTIF('Round 2 - Hole by Hole'!N112,"="&amp;$N$2+1))+(COUNTIF('Round 2 - Hole by Hole'!O112,"="&amp;$O$2+1))+(COUNTIF('Round 2 - Hole by Hole'!P112,"="&amp;$P$2+1))+(COUNTIF('Round 2 - Hole by Hole'!Q112,"="&amp;$Q$2+1))+(COUNTIF('Round 2 - Hole by Hole'!R112,"="&amp;$R$2+1))+(COUNTIF('Round 2 - Hole by Hole'!S112,"="&amp;$S$2+1))+(COUNTIF('Round 2 - Hole by Hole'!T112,"="&amp;$T$2+1))</f>
        <v>9</v>
      </c>
      <c r="N115" s="87">
        <f>SUM(COUNTIF('Round 2 - Hole by Hole'!B112,"="&amp;$B$2+2))+(COUNTIF('Round 2 - Hole by Hole'!C112,"="&amp;$C$2+2))+(COUNTIF('Round 2 - Hole by Hole'!D112,"="&amp;$D$2+2))+(COUNTIF('Round 2 - Hole by Hole'!E112,"="&amp;$E$2+2))+(COUNTIF('Round 2 - Hole by Hole'!F112,"="&amp;$F$2+2))+(COUNTIF('Round 2 - Hole by Hole'!G112,"="&amp;$G$2+2))+(COUNTIF('Round 2 - Hole by Hole'!H112,"="&amp;$H$2+2))+(COUNTIF('Round 2 - Hole by Hole'!I112,"="&amp;$I$2+2))+(COUNTIF('Round 2 - Hole by Hole'!J112,"="&amp;$J$2+2))+(COUNTIF('Round 2 - Hole by Hole'!L112,"="&amp;$L$2+2))+(COUNTIF('Round 2 - Hole by Hole'!M112,"="&amp;$M$2+2))+(COUNTIF('Round 2 - Hole by Hole'!N112,"="&amp;$N$2+2))+(COUNTIF('Round 2 - Hole by Hole'!O112,"="&amp;$O$2+2))+(COUNTIF('Round 2 - Hole by Hole'!P112,"="&amp;$P$2+2))+(COUNTIF('Round 2 - Hole by Hole'!Q112,"="&amp;$Q$2+2))+(COUNTIF('Round 2 - Hole by Hole'!R112,"="&amp;$R$2+2))+(COUNTIF('Round 2 - Hole by Hole'!S112,"="&amp;$S$2+2))+(COUNTIF('Round 2 - Hole by Hole'!T112,"="&amp;$T$2+2))</f>
        <v>3</v>
      </c>
      <c r="O115" s="87">
        <f>SUM(COUNTIF('Round 2 - Hole by Hole'!B112,"&gt;"&amp;$B$2+2.1))+(COUNTIF('Round 2 - Hole by Hole'!C112,"&gt;"&amp;$C$2+2.1))+(COUNTIF('Round 2 - Hole by Hole'!D112,"&gt;"&amp;$D$2+2.1))+(COUNTIF('Round 2 - Hole by Hole'!E112,"&gt;"&amp;$E$2+2.1))+(COUNTIF('Round 2 - Hole by Hole'!F112,"&gt;"&amp;$F$2+2.1))+(COUNTIF('Round 2 - Hole by Hole'!G112,"&gt;"&amp;$G$2+2.1))+(COUNTIF('Round 2 - Hole by Hole'!H112,"&gt;"&amp;$H$2+2.1))+(COUNTIF('Round 2 - Hole by Hole'!I112,"&gt;"&amp;$I$2+2.1))+(COUNTIF('Round 2 - Hole by Hole'!J112,"&gt;"&amp;$J$2+2.1))+(COUNTIF('Round 2 - Hole by Hole'!L112,"&gt;"&amp;$L$2+2.1))+(COUNTIF('Round 2 - Hole by Hole'!M112,"&gt;"&amp;$M$2+2.1))+(COUNTIF('Round 2 - Hole by Hole'!N112,"&gt;"&amp;$N$2+2.1))+(COUNTIF('Round 2 - Hole by Hole'!O112,"&gt;"&amp;$O$2+2.1))+(COUNTIF('Round 2 - Hole by Hole'!P112,"&gt;"&amp;$P$2+2.1))+(COUNTIF('Round 2 - Hole by Hole'!Q112,"&gt;"&amp;$Q$2+2.1))+(COUNTIF('Round 2 - Hole by Hole'!R112,"&gt;"&amp;$R$2+2.1))+(COUNTIF('Round 2 - Hole by Hole'!S112,"&gt;"&amp;$S$2+2.1))+(COUNTIF('Round 2 - Hole by Hole'!T112,"&gt;"&amp;$T$2+2.1))</f>
        <v>1</v>
      </c>
      <c r="Q115" s="86">
        <f>SUM(COUNTIF('Round 3 - Hole by Hole'!B112,"&lt;"&amp;$B$3-1.9))+(COUNTIF('Round 3 - Hole by Hole'!C112,"&lt;"&amp;$C$3-1.9))+(COUNTIF('Round 3 - Hole by Hole'!D112,"&lt;"&amp;$D$3-1.9))+(COUNTIF('Round 3 - Hole by Hole'!E112,"&lt;"&amp;$E$3-1.9))+(COUNTIF('Round 3 - Hole by Hole'!F112,"&lt;"&amp;$F$3-1.9))+(COUNTIF('Round 3 - Hole by Hole'!G112,"&lt;"&amp;$G$3-1.9))+(COUNTIF('Round 3 - Hole by Hole'!H112,"&lt;"&amp;$H$3-1.9))+(COUNTIF('Round 3 - Hole by Hole'!I112,"&lt;"&amp;$I$3-1.9))+(COUNTIF('Round 3 - Hole by Hole'!J112,"&lt;"&amp;$J$3-1.9))+(COUNTIF('Round 3 - Hole by Hole'!L112,"&lt;"&amp;$L$3-1.9))+(COUNTIF('Round 3 - Hole by Hole'!M112,"&lt;"&amp;$M$3-1.9))+(COUNTIF('Round 3 - Hole by Hole'!N112,"&lt;"&amp;$N$3-1.9))+(COUNTIF('Round 3 - Hole by Hole'!O112,"&lt;"&amp;$O$3-1.9))+(COUNTIF('Round 3 - Hole by Hole'!P112,"&lt;"&amp;$P$3-1.9))+(COUNTIF('Round 3 - Hole by Hole'!Q112,"&lt;"&amp;$Q$3-1.9))+(COUNTIF('Round 3 - Hole by Hole'!R112,"&lt;"&amp;$R$3-1.9))+(COUNTIF('Round 3 - Hole by Hole'!S112,"&lt;"&amp;$S$3-1.9))+(COUNTIF('Round 3 - Hole by Hole'!T112,"&lt;"&amp;$T$3-1.9))</f>
        <v>0</v>
      </c>
      <c r="R115" s="87">
        <f>SUM(COUNTIF('Round 3 - Hole by Hole'!B112,"="&amp;$B$3-1))+(COUNTIF('Round 3 - Hole by Hole'!C112,"="&amp;$C$3-1))+(COUNTIF('Round 3 - Hole by Hole'!D112,"="&amp;$D$3-1))+(COUNTIF('Round 3 - Hole by Hole'!E112,"="&amp;$E$3-1))+(COUNTIF('Round 3 - Hole by Hole'!F112,"="&amp;$F$3-1))+(COUNTIF('Round 3 - Hole by Hole'!G112,"="&amp;$G$3-1))+(COUNTIF('Round 3 - Hole by Hole'!H112,"="&amp;$H$3-1))+(COUNTIF('Round 3 - Hole by Hole'!I112,"="&amp;$I$3-1))+(COUNTIF('Round 3 - Hole by Hole'!J112,"="&amp;$J$3-1))+(COUNTIF('Round 3 - Hole by Hole'!L112,"="&amp;$L$3-1))+(COUNTIF('Round 3 - Hole by Hole'!M112,"="&amp;$M$3-1))+(COUNTIF('Round 3 - Hole by Hole'!N112,"="&amp;$N$3-1))+(COUNTIF('Round 3 - Hole by Hole'!O112,"="&amp;$O$3-1))+(COUNTIF('Round 3 - Hole by Hole'!P112,"="&amp;$P$3-1))+(COUNTIF('Round 3 - Hole by Hole'!Q112,"="&amp;$Q$3-1))+(COUNTIF('Round 3 - Hole by Hole'!R112,"="&amp;$R$3-1))+(COUNTIF('Round 3 - Hole by Hole'!S112,"="&amp;$S$3-1))+(COUNTIF('Round 3 - Hole by Hole'!T112,"="&amp;$T$3-1))</f>
        <v>0</v>
      </c>
      <c r="S115" s="87">
        <f>SUM(COUNTIF('Round 3 - Hole by Hole'!B112,"="&amp;$B$3))+(COUNTIF('Round 3 - Hole by Hole'!C112,"="&amp;$C$3))+(COUNTIF('Round 3 - Hole by Hole'!D112,"="&amp;$D$3))+(COUNTIF('Round 3 - Hole by Hole'!E112,"="&amp;$E$3))+(COUNTIF('Round 3 - Hole by Hole'!F112,"="&amp;$F$3))+(COUNTIF('Round 3 - Hole by Hole'!G112,"="&amp;$G$3))+(COUNTIF('Round 3 - Hole by Hole'!H112,"="&amp;$H$3))+(COUNTIF('Round 3 - Hole by Hole'!I112,"="&amp;$I$3))+(COUNTIF('Round 3 - Hole by Hole'!J112,"="&amp;$J$3))+(COUNTIF('Round 3 - Hole by Hole'!L112,"="&amp;$L$3))+(COUNTIF('Round 3 - Hole by Hole'!M112,"="&amp;$M$3))+(COUNTIF('Round 3 - Hole by Hole'!N112,"="&amp;$N$3))+(COUNTIF('Round 3 - Hole by Hole'!O112,"="&amp;$O$3))+(COUNTIF('Round 3 - Hole by Hole'!P112,"="&amp;$P$3))+(COUNTIF('Round 3 - Hole by Hole'!Q112,"="&amp;$Q$3))+(COUNTIF('Round 3 - Hole by Hole'!R112,"="&amp;$R$3))+(COUNTIF('Round 3 - Hole by Hole'!S112,"="&amp;$S$3))+(COUNTIF('Round 3 - Hole by Hole'!T112,"="&amp;$T$3))</f>
        <v>6</v>
      </c>
      <c r="T115" s="87">
        <f>SUM(COUNTIF('Round 3 - Hole by Hole'!B112,"="&amp;$B$3+1))+(COUNTIF('Round 3 - Hole by Hole'!C112,"="&amp;$C$3+1))+(COUNTIF('Round 3 - Hole by Hole'!D112,"="&amp;$D$3+1))+(COUNTIF('Round 3 - Hole by Hole'!E112,"="&amp;$E$3+1))+(COUNTIF('Round 3 - Hole by Hole'!F112,"="&amp;$F$3+1))+(COUNTIF('Round 3 - Hole by Hole'!G112,"="&amp;$G$3+1))+(COUNTIF('Round 3 - Hole by Hole'!H112,"="&amp;$H$3+1))+(COUNTIF('Round 3 - Hole by Hole'!I112,"="&amp;$I$3+1))+(COUNTIF('Round 3 - Hole by Hole'!J112,"="&amp;$J$3+1))+(COUNTIF('Round 3 - Hole by Hole'!L112,"="&amp;$L$3+1))+(COUNTIF('Round 3 - Hole by Hole'!M112,"="&amp;$M$3+1))+(COUNTIF('Round 3 - Hole by Hole'!N112,"="&amp;$N$3+1))+(COUNTIF('Round 3 - Hole by Hole'!O112,"="&amp;$O$3+1))+(COUNTIF('Round 3 - Hole by Hole'!P112,"="&amp;$P$3+1))+(COUNTIF('Round 3 - Hole by Hole'!Q112,"="&amp;$Q$3+1))+(COUNTIF('Round 3 - Hole by Hole'!R112,"="&amp;$R$3+1))+(COUNTIF('Round 3 - Hole by Hole'!S112,"="&amp;$S$3+1))+(COUNTIF('Round 3 - Hole by Hole'!T112,"="&amp;$T$3+1))</f>
        <v>8</v>
      </c>
      <c r="U115" s="87">
        <f>SUM(COUNTIF('Round 3 - Hole by Hole'!B112,"="&amp;$B$3+2))+(COUNTIF('Round 3 - Hole by Hole'!C112,"="&amp;$C$3+2))+(COUNTIF('Round 3 - Hole by Hole'!D112,"="&amp;$D$3+2))+(COUNTIF('Round 3 - Hole by Hole'!E112,"="&amp;$E$3+2))+(COUNTIF('Round 3 - Hole by Hole'!F112,"="&amp;$F$3+2))+(COUNTIF('Round 3 - Hole by Hole'!G112,"="&amp;$G$3+2))+(COUNTIF('Round 3 - Hole by Hole'!H112,"="&amp;$H$3+2))+(COUNTIF('Round 3 - Hole by Hole'!I112,"="&amp;$I$3+2))+(COUNTIF('Round 3 - Hole by Hole'!J112,"="&amp;$J$3+2))+(COUNTIF('Round 3 - Hole by Hole'!L112,"="&amp;$L$3+2))+(COUNTIF('Round 3 - Hole by Hole'!M112,"="&amp;$M$3+2))+(COUNTIF('Round 3 - Hole by Hole'!N112,"="&amp;$N$3+2))+(COUNTIF('Round 3 - Hole by Hole'!O112,"="&amp;$O$3+2))+(COUNTIF('Round 3 - Hole by Hole'!P112,"="&amp;$P$3+2))+(COUNTIF('Round 3 - Hole by Hole'!Q112,"="&amp;$Q$3+2))+(COUNTIF('Round 3 - Hole by Hole'!R112,"="&amp;$R$3+2))+(COUNTIF('Round 3 - Hole by Hole'!S112,"="&amp;$S$3+2))+(COUNTIF('Round 3 - Hole by Hole'!T112,"="&amp;$T$3+2))</f>
        <v>4</v>
      </c>
      <c r="V115" s="87">
        <f>SUM(COUNTIF('Round 3 - Hole by Hole'!B112,"&gt;"&amp;$B$3+2.1))+(COUNTIF('Round 3 - Hole by Hole'!C112,"&gt;"&amp;$C$3+2.1))+(COUNTIF('Round 3 - Hole by Hole'!D112,"&gt;"&amp;$D$3+2.1))+(COUNTIF('Round 3 - Hole by Hole'!E112,"&gt;"&amp;$E$3+2.1))+(COUNTIF('Round 3 - Hole by Hole'!F112,"&gt;"&amp;$F$3+2.1))+(COUNTIF('Round 3 - Hole by Hole'!G112,"&gt;"&amp;$G$3+2.1))+(COUNTIF('Round 3 - Hole by Hole'!H112,"&gt;"&amp;$H$3+2.1))+(COUNTIF('Round 3 - Hole by Hole'!I112,"&gt;"&amp;$I$3+2.1))+(COUNTIF('Round 3 - Hole by Hole'!J112,"&gt;"&amp;$J$3+2.1))+(COUNTIF('Round 3 - Hole by Hole'!L112,"&gt;"&amp;$L$3+2.1))+(COUNTIF('Round 3 - Hole by Hole'!M112,"&gt;"&amp;$M$3+2.1))+(COUNTIF('Round 3 - Hole by Hole'!N112,"&gt;"&amp;$N$3+2.1))+(COUNTIF('Round 3 - Hole by Hole'!O112,"&gt;"&amp;$O$3+2.1))+(COUNTIF('Round 3 - Hole by Hole'!P112,"&gt;"&amp;$P$3+2.1))+(COUNTIF('Round 3 - Hole by Hole'!Q112,"&gt;"&amp;$Q$3+2.1))+(COUNTIF('Round 3 - Hole by Hole'!R112,"&gt;"&amp;$R$3+2.1))+(COUNTIF('Round 3 - Hole by Hole'!S112,"&gt;"&amp;$S$3+2.1))+(COUNTIF('Round 3 - Hole by Hole'!T112,"&gt;"&amp;$T$3+2.1))</f>
        <v>0</v>
      </c>
      <c r="X115" s="86">
        <f t="shared" si="163"/>
        <v>0</v>
      </c>
      <c r="Y115" s="86">
        <f t="shared" si="159"/>
        <v>0</v>
      </c>
      <c r="Z115" s="86">
        <f t="shared" si="160"/>
        <v>21</v>
      </c>
      <c r="AA115" s="86">
        <f t="shared" si="161"/>
        <v>23</v>
      </c>
      <c r="AB115" s="86">
        <f t="shared" si="162"/>
        <v>9</v>
      </c>
      <c r="AC115" s="86">
        <f t="shared" si="164"/>
        <v>1</v>
      </c>
    </row>
    <row r="116" spans="1:29">
      <c r="A116" s="60" t="str">
        <f>'Players by Team'!A45</f>
        <v>JOCELYN DOMINGUEZ</v>
      </c>
      <c r="B116" s="90"/>
      <c r="C116" s="110">
        <f>SUM(COUNTIF('Round 1 - Hole by Hole'!B113,"&lt;"&amp;$B$2-1.9))+(COUNTIF('Round 1 - Hole by Hole'!C113,"&lt;"&amp;$C$2-1.9))+(COUNTIF('Round 1 - Hole by Hole'!D113,"&lt;"&amp;$D$2-1.9))+(COUNTIF('Round 1 - Hole by Hole'!E113,"&lt;"&amp;$E$2-1.9))+(COUNTIF('Round 1 - Hole by Hole'!F113,"&lt;"&amp;$F$2-1.9))+(COUNTIF('Round 1 - Hole by Hole'!G113,"&lt;"&amp;$G$2-1.9))+(COUNTIF('Round 1 - Hole by Hole'!H113,"&lt;"&amp;$H$2-1.9))+(COUNTIF('Round 1 - Hole by Hole'!I113,"&lt;"&amp;$I$2-1.9))+(COUNTIF('Round 1 - Hole by Hole'!J113,"&lt;"&amp;$J$2-1.9))+(COUNTIF('Round 1 - Hole by Hole'!L113,"&lt;"&amp;$L$2-1.9))+(COUNTIF('Round 1 - Hole by Hole'!M113,"&lt;"&amp;$M$2-1.9))+(COUNTIF('Round 1 - Hole by Hole'!N113,"&lt;"&amp;$N$2-1.9))+(COUNTIF('Round 1 - Hole by Hole'!O113,"&lt;"&amp;$O$2-1.9))+(COUNTIF('Round 1 - Hole by Hole'!P113,"&lt;"&amp;$P$2-1.9))+(COUNTIF('Round 1 - Hole by Hole'!Q113,"&lt;"&amp;$Q$2-1.9))+(COUNTIF('Round 1 - Hole by Hole'!R113,"&lt;"&amp;$R$2-1.9))+(COUNTIF('Round 1 - Hole by Hole'!S113,"&lt;"&amp;$S$2-1.9))+(COUNTIF('Round 1 - Hole by Hole'!T113,"&lt;"&amp;$T$2-1.9))</f>
        <v>0</v>
      </c>
      <c r="D116" s="110">
        <f>SUM(COUNTIF('Round 1 - Hole by Hole'!B113,"="&amp;$B$2-1))+(COUNTIF('Round 1 - Hole by Hole'!C113,"="&amp;$C$2-1))+(COUNTIF('Round 1 - Hole by Hole'!D113,"="&amp;$D$2-1))+(COUNTIF('Round 1 - Hole by Hole'!E113,"="&amp;$E$2-1))+(COUNTIF('Round 1 - Hole by Hole'!F113,"="&amp;$F$2-1))+(COUNTIF('Round 1 - Hole by Hole'!G113,"="&amp;$G$2-1))+(COUNTIF('Round 1 - Hole by Hole'!H113,"="&amp;$H$2-1))+(COUNTIF('Round 1 - Hole by Hole'!I113,"="&amp;$I$2-1))+(COUNTIF('Round 1 - Hole by Hole'!J113,"="&amp;$J$2-1))+(COUNTIF('Round 1 - Hole by Hole'!L113,"="&amp;$L$2-1))+(COUNTIF('Round 1 - Hole by Hole'!M113,"="&amp;$M$2-1))+(COUNTIF('Round 1 - Hole by Hole'!N113,"="&amp;$N$2-1))+(COUNTIF('Round 1 - Hole by Hole'!O113,"="&amp;$O$2-1))+(COUNTIF('Round 1 - Hole by Hole'!P113,"="&amp;$P$2-1))+(COUNTIF('Round 1 - Hole by Hole'!Q113,"="&amp;$Q$2-1))+(COUNTIF('Round 1 - Hole by Hole'!R113,"="&amp;$R$2-1))+(COUNTIF('Round 1 - Hole by Hole'!S113,"="&amp;$S$2-1))+(COUNTIF('Round 1 - Hole by Hole'!T113,"="&amp;$T$2-1))</f>
        <v>0</v>
      </c>
      <c r="E116" s="110">
        <f>SUM(COUNTIF('Round 1 - Hole by Hole'!B113,"="&amp;$B$2))+(COUNTIF('Round 1 - Hole by Hole'!C113,"="&amp;$C$2))+(COUNTIF('Round 1 - Hole by Hole'!D113,"="&amp;$D$2))+(COUNTIF('Round 1 - Hole by Hole'!E113,"="&amp;$E$2))+(COUNTIF('Round 1 - Hole by Hole'!F113,"="&amp;$F$2))+(COUNTIF('Round 1 - Hole by Hole'!G113,"="&amp;$G$2))+(COUNTIF('Round 1 - Hole by Hole'!H113,"="&amp;$H$2))+(COUNTIF('Round 1 - Hole by Hole'!I113,"="&amp;$I$2))+(COUNTIF('Round 1 - Hole by Hole'!J113,"="&amp;$J$2))+(COUNTIF('Round 1 - Hole by Hole'!L113,"="&amp;$L$2))+(COUNTIF('Round 1 - Hole by Hole'!M113,"="&amp;$M$2))+(COUNTIF('Round 1 - Hole by Hole'!N113,"="&amp;$N$2))+(COUNTIF('Round 1 - Hole by Hole'!O113,"="&amp;$O$2))+(COUNTIF('Round 1 - Hole by Hole'!P113,"="&amp;$P$2))+(COUNTIF('Round 1 - Hole by Hole'!Q113,"="&amp;$Q$2))+(COUNTIF('Round 1 - Hole by Hole'!R113,"="&amp;$R$2))+(COUNTIF('Round 1 - Hole by Hole'!S113,"="&amp;$S$2))+(COUNTIF('Round 1 - Hole by Hole'!T113,"="&amp;$T$2))</f>
        <v>2</v>
      </c>
      <c r="F116" s="110">
        <f>SUM(COUNTIF('Round 1 - Hole by Hole'!B113,"="&amp;$B$2+1))+(COUNTIF('Round 1 - Hole by Hole'!C113,"="&amp;$C$2+1))+(COUNTIF('Round 1 - Hole by Hole'!D113,"="&amp;$D$2+1))+(COUNTIF('Round 1 - Hole by Hole'!E113,"="&amp;$E$2+1))+(COUNTIF('Round 1 - Hole by Hole'!F113,"="&amp;$F$2+1))+(COUNTIF('Round 1 - Hole by Hole'!G113,"="&amp;$G$2+1))+(COUNTIF('Round 1 - Hole by Hole'!H113,"="&amp;$H$2+1))+(COUNTIF('Round 1 - Hole by Hole'!I113,"="&amp;$I$2+1))+(COUNTIF('Round 1 - Hole by Hole'!J113,"="&amp;$J$2+1))+(COUNTIF('Round 1 - Hole by Hole'!L113,"="&amp;$L$2+1))+(COUNTIF('Round 1 - Hole by Hole'!M113,"="&amp;$M$2+1))+(COUNTIF('Round 1 - Hole by Hole'!N113,"="&amp;$N$2+1))+(COUNTIF('Round 1 - Hole by Hole'!O113,"="&amp;$O$2+1))+(COUNTIF('Round 1 - Hole by Hole'!P113,"="&amp;$P$2+1))+(COUNTIF('Round 1 - Hole by Hole'!Q113,"="&amp;$Q$2+1))+(COUNTIF('Round 1 - Hole by Hole'!R113,"="&amp;$R$2+1))+(COUNTIF('Round 1 - Hole by Hole'!S113,"="&amp;$S$2+1))+(COUNTIF('Round 1 - Hole by Hole'!T113,"="&amp;$T$2+1))</f>
        <v>3</v>
      </c>
      <c r="G116" s="110">
        <f>SUM(COUNTIF('Round 1 - Hole by Hole'!B113,"="&amp;$B$2+2))+(COUNTIF('Round 1 - Hole by Hole'!C113,"="&amp;$C$2+2))+(COUNTIF('Round 1 - Hole by Hole'!D113,"="&amp;$D$2+2))+(COUNTIF('Round 1 - Hole by Hole'!E113,"="&amp;$E$2+2))+(COUNTIF('Round 1 - Hole by Hole'!F113,"="&amp;$F$2+2))+(COUNTIF('Round 1 - Hole by Hole'!G113,"="&amp;$G$2+2))+(COUNTIF('Round 1 - Hole by Hole'!H113,"="&amp;$H$2+2))+(COUNTIF('Round 1 - Hole by Hole'!I113,"="&amp;$I$2+2))+(COUNTIF('Round 1 - Hole by Hole'!J113,"="&amp;$J$2+2))+(COUNTIF('Round 1 - Hole by Hole'!L113,"="&amp;$L$2+2))+(COUNTIF('Round 1 - Hole by Hole'!M113,"="&amp;$M$2+2))+(COUNTIF('Round 1 - Hole by Hole'!N113,"="&amp;$N$2+2))+(COUNTIF('Round 1 - Hole by Hole'!O113,"="&amp;$O$2+2))+(COUNTIF('Round 1 - Hole by Hole'!P113,"="&amp;$P$2+2))+(COUNTIF('Round 1 - Hole by Hole'!Q113,"="&amp;$Q$2+2))+(COUNTIF('Round 1 - Hole by Hole'!R113,"="&amp;$R$2+2))+(COUNTIF('Round 1 - Hole by Hole'!S113,"="&amp;$S$2+2))+(COUNTIF('Round 1 - Hole by Hole'!T113,"="&amp;$T$2+2))</f>
        <v>9</v>
      </c>
      <c r="H116" s="110">
        <f>SUM(COUNTIF('Round 1 - Hole by Hole'!B113,"&gt;"&amp;$B$2+2.1))+(COUNTIF('Round 1 - Hole by Hole'!C113,"&gt;"&amp;$C$2+2.1))+(COUNTIF('Round 1 - Hole by Hole'!D113,"&gt;"&amp;$D$2+2.1))+(COUNTIF('Round 1 - Hole by Hole'!E113,"&gt;"&amp;$E$2+2.1))+(COUNTIF('Round 1 - Hole by Hole'!F113,"&gt;"&amp;$F$2+2.1))+(COUNTIF('Round 1 - Hole by Hole'!G113,"&gt;"&amp;$G$2+2.1))+(COUNTIF('Round 1 - Hole by Hole'!H113,"&gt;"&amp;$H$2+2.1))+(COUNTIF('Round 1 - Hole by Hole'!I113,"&gt;"&amp;$I$2+2.1))+(COUNTIF('Round 1 - Hole by Hole'!J113,"&gt;"&amp;$J$2+2.1))+(COUNTIF('Round 1 - Hole by Hole'!L113,"&gt;"&amp;$L$2+2.1))+(COUNTIF('Round 1 - Hole by Hole'!M113,"&gt;"&amp;$M$2+2.1))+(COUNTIF('Round 1 - Hole by Hole'!N113,"&gt;"&amp;$N$2+2.1))+(COUNTIF('Round 1 - Hole by Hole'!O113,"&gt;"&amp;$O$2+2.1))+(COUNTIF('Round 1 - Hole by Hole'!P113,"&gt;"&amp;$P$2+2.1))+(COUNTIF('Round 1 - Hole by Hole'!Q113,"&gt;"&amp;$Q$2+2.1))+(COUNTIF('Round 1 - Hole by Hole'!R113,"&gt;"&amp;$R$2+2.1))+(COUNTIF('Round 1 - Hole by Hole'!S113,"&gt;"&amp;$S$2+2.1))+(COUNTIF('Round 1 - Hole by Hole'!T113,"&gt;"&amp;$T$2+2.1))</f>
        <v>4</v>
      </c>
      <c r="J116" s="110">
        <f>SUM(COUNTIF('Round 2 - Hole by Hole'!B113,"&lt;"&amp;$B$2-1.9))+(COUNTIF('Round 2 - Hole by Hole'!C113,"&lt;"&amp;$C$2-1.9))+(COUNTIF('Round 2 - Hole by Hole'!D113,"&lt;"&amp;$D$2-1.9))+(COUNTIF('Round 2 - Hole by Hole'!E113,"&lt;"&amp;$E$2-1.9))+(COUNTIF('Round 2 - Hole by Hole'!F113,"&lt;"&amp;$F$2-1.9))+(COUNTIF('Round 2 - Hole by Hole'!G113,"&lt;"&amp;$G$2-1.9))+(COUNTIF('Round 2 - Hole by Hole'!H113,"&lt;"&amp;$H$2-1.9))+(COUNTIF('Round 2 - Hole by Hole'!I113,"&lt;"&amp;$I$2-1.9))+(COUNTIF('Round 2 - Hole by Hole'!J113,"&lt;"&amp;$J$2-1.9))+(COUNTIF('Round 2 - Hole by Hole'!L113,"&lt;"&amp;$L$2-1.9))+(COUNTIF('Round 2 - Hole by Hole'!M113,"&lt;"&amp;$M$2-1.9))+(COUNTIF('Round 2 - Hole by Hole'!N113,"&lt;"&amp;$N$2-1.9))+(COUNTIF('Round 2 - Hole by Hole'!O113,"&lt;"&amp;$O$2-1.9))+(COUNTIF('Round 2 - Hole by Hole'!P113,"&lt;"&amp;$P$2-1.9))+(COUNTIF('Round 2 - Hole by Hole'!Q113,"&lt;"&amp;$Q$2-1.9))+(COUNTIF('Round 2 - Hole by Hole'!R113,"&lt;"&amp;$R$2-1.9))+(COUNTIF('Round 2 - Hole by Hole'!S113,"&lt;"&amp;$S$2-1.9))+(COUNTIF('Round 2 - Hole by Hole'!T113,"&lt;"&amp;$T$2-1.9))</f>
        <v>0</v>
      </c>
      <c r="K116" s="110">
        <f>SUM(COUNTIF('Round 2 - Hole by Hole'!B113,"="&amp;$B$2-1))+(COUNTIF('Round 2 - Hole by Hole'!C113,"="&amp;$C$2-1))+(COUNTIF('Round 2 - Hole by Hole'!D113,"="&amp;$D$2-1))+(COUNTIF('Round 2 - Hole by Hole'!E113,"="&amp;$E$2-1))+(COUNTIF('Round 2 - Hole by Hole'!F113,"="&amp;$F$2-1))+(COUNTIF('Round 2 - Hole by Hole'!G113,"="&amp;$G$2-1))+(COUNTIF('Round 2 - Hole by Hole'!H113,"="&amp;$H$2-1))+(COUNTIF('Round 2 - Hole by Hole'!I113,"="&amp;$I$2-1))+(COUNTIF('Round 2 - Hole by Hole'!J113,"="&amp;$J$2-1))+(COUNTIF('Round 2 - Hole by Hole'!L113,"="&amp;$L$2-1))+(COUNTIF('Round 2 - Hole by Hole'!M113,"="&amp;$M$2-1))+(COUNTIF('Round 2 - Hole by Hole'!N113,"="&amp;$N$2-1))+(COUNTIF('Round 2 - Hole by Hole'!O113,"="&amp;$O$2-1))+(COUNTIF('Round 2 - Hole by Hole'!P113,"="&amp;$P$2-1))+(COUNTIF('Round 2 - Hole by Hole'!Q113,"="&amp;$Q$2-1))+(COUNTIF('Round 2 - Hole by Hole'!R113,"="&amp;$R$2-1))+(COUNTIF('Round 2 - Hole by Hole'!S113,"="&amp;$S$2-1))+(COUNTIF('Round 2 - Hole by Hole'!T113,"="&amp;$T$2-1))</f>
        <v>0</v>
      </c>
      <c r="L116" s="110">
        <f>SUM(COUNTIF('Round 2 - Hole by Hole'!B113,"="&amp;$B$2))+(COUNTIF('Round 2 - Hole by Hole'!C113,"="&amp;$C$2))+(COUNTIF('Round 2 - Hole by Hole'!D113,"="&amp;$D$2))+(COUNTIF('Round 2 - Hole by Hole'!E113,"="&amp;$E$2))+(COUNTIF('Round 2 - Hole by Hole'!F113,"="&amp;$F$2))+(COUNTIF('Round 2 - Hole by Hole'!G113,"="&amp;$G$2))+(COUNTIF('Round 2 - Hole by Hole'!H113,"="&amp;$H$2))+(COUNTIF('Round 2 - Hole by Hole'!I113,"="&amp;$I$2))+(COUNTIF('Round 2 - Hole by Hole'!J113,"="&amp;$J$2))+(COUNTIF('Round 2 - Hole by Hole'!L113,"="&amp;$L$2))+(COUNTIF('Round 2 - Hole by Hole'!M113,"="&amp;$M$2))+(COUNTIF('Round 2 - Hole by Hole'!N113,"="&amp;$N$2))+(COUNTIF('Round 2 - Hole by Hole'!O113,"="&amp;$O$2))+(COUNTIF('Round 2 - Hole by Hole'!P113,"="&amp;$P$2))+(COUNTIF('Round 2 - Hole by Hole'!Q113,"="&amp;$Q$2))+(COUNTIF('Round 2 - Hole by Hole'!R113,"="&amp;$R$2))+(COUNTIF('Round 2 - Hole by Hole'!S113,"="&amp;$S$2))+(COUNTIF('Round 2 - Hole by Hole'!T113,"="&amp;$T$2))</f>
        <v>3</v>
      </c>
      <c r="M116" s="110">
        <f>SUM(COUNTIF('Round 2 - Hole by Hole'!B113,"="&amp;$B$2+1))+(COUNTIF('Round 2 - Hole by Hole'!C113,"="&amp;$C$2+1))+(COUNTIF('Round 2 - Hole by Hole'!D113,"="&amp;$D$2+1))+(COUNTIF('Round 2 - Hole by Hole'!E113,"="&amp;$E$2+1))+(COUNTIF('Round 2 - Hole by Hole'!F113,"="&amp;$F$2+1))+(COUNTIF('Round 2 - Hole by Hole'!G113,"="&amp;$G$2+1))+(COUNTIF('Round 2 - Hole by Hole'!H113,"="&amp;$H$2+1))+(COUNTIF('Round 2 - Hole by Hole'!I113,"="&amp;$I$2+1))+(COUNTIF('Round 2 - Hole by Hole'!J113,"="&amp;$J$2+1))+(COUNTIF('Round 2 - Hole by Hole'!L113,"="&amp;$L$2+1))+(COUNTIF('Round 2 - Hole by Hole'!M113,"="&amp;$M$2+1))+(COUNTIF('Round 2 - Hole by Hole'!N113,"="&amp;$N$2+1))+(COUNTIF('Round 2 - Hole by Hole'!O113,"="&amp;$O$2+1))+(COUNTIF('Round 2 - Hole by Hole'!P113,"="&amp;$P$2+1))+(COUNTIF('Round 2 - Hole by Hole'!Q113,"="&amp;$Q$2+1))+(COUNTIF('Round 2 - Hole by Hole'!R113,"="&amp;$R$2+1))+(COUNTIF('Round 2 - Hole by Hole'!S113,"="&amp;$S$2+1))+(COUNTIF('Round 2 - Hole by Hole'!T113,"="&amp;$T$2+1))</f>
        <v>11</v>
      </c>
      <c r="N116" s="110">
        <f>SUM(COUNTIF('Round 2 - Hole by Hole'!B113,"="&amp;$B$2+2))+(COUNTIF('Round 2 - Hole by Hole'!C113,"="&amp;$C$2+2))+(COUNTIF('Round 2 - Hole by Hole'!D113,"="&amp;$D$2+2))+(COUNTIF('Round 2 - Hole by Hole'!E113,"="&amp;$E$2+2))+(COUNTIF('Round 2 - Hole by Hole'!F113,"="&amp;$F$2+2))+(COUNTIF('Round 2 - Hole by Hole'!G113,"="&amp;$G$2+2))+(COUNTIF('Round 2 - Hole by Hole'!H113,"="&amp;$H$2+2))+(COUNTIF('Round 2 - Hole by Hole'!I113,"="&amp;$I$2+2))+(COUNTIF('Round 2 - Hole by Hole'!J113,"="&amp;$J$2+2))+(COUNTIF('Round 2 - Hole by Hole'!L113,"="&amp;$L$2+2))+(COUNTIF('Round 2 - Hole by Hole'!M113,"="&amp;$M$2+2))+(COUNTIF('Round 2 - Hole by Hole'!N113,"="&amp;$N$2+2))+(COUNTIF('Round 2 - Hole by Hole'!O113,"="&amp;$O$2+2))+(COUNTIF('Round 2 - Hole by Hole'!P113,"="&amp;$P$2+2))+(COUNTIF('Round 2 - Hole by Hole'!Q113,"="&amp;$Q$2+2))+(COUNTIF('Round 2 - Hole by Hole'!R113,"="&amp;$R$2+2))+(COUNTIF('Round 2 - Hole by Hole'!S113,"="&amp;$S$2+2))+(COUNTIF('Round 2 - Hole by Hole'!T113,"="&amp;$T$2+2))</f>
        <v>3</v>
      </c>
      <c r="O116" s="110">
        <f>SUM(COUNTIF('Round 2 - Hole by Hole'!B113,"&gt;"&amp;$B$2+2.1))+(COUNTIF('Round 2 - Hole by Hole'!C113,"&gt;"&amp;$C$2+2.1))+(COUNTIF('Round 2 - Hole by Hole'!D113,"&gt;"&amp;$D$2+2.1))+(COUNTIF('Round 2 - Hole by Hole'!E113,"&gt;"&amp;$E$2+2.1))+(COUNTIF('Round 2 - Hole by Hole'!F113,"&gt;"&amp;$F$2+2.1))+(COUNTIF('Round 2 - Hole by Hole'!G113,"&gt;"&amp;$G$2+2.1))+(COUNTIF('Round 2 - Hole by Hole'!H113,"&gt;"&amp;$H$2+2.1))+(COUNTIF('Round 2 - Hole by Hole'!I113,"&gt;"&amp;$I$2+2.1))+(COUNTIF('Round 2 - Hole by Hole'!J113,"&gt;"&amp;$J$2+2.1))+(COUNTIF('Round 2 - Hole by Hole'!L113,"&gt;"&amp;$L$2+2.1))+(COUNTIF('Round 2 - Hole by Hole'!M113,"&gt;"&amp;$M$2+2.1))+(COUNTIF('Round 2 - Hole by Hole'!N113,"&gt;"&amp;$N$2+2.1))+(COUNTIF('Round 2 - Hole by Hole'!O113,"&gt;"&amp;$O$2+2.1))+(COUNTIF('Round 2 - Hole by Hole'!P113,"&gt;"&amp;$P$2+2.1))+(COUNTIF('Round 2 - Hole by Hole'!Q113,"&gt;"&amp;$Q$2+2.1))+(COUNTIF('Round 2 - Hole by Hole'!R113,"&gt;"&amp;$R$2+2.1))+(COUNTIF('Round 2 - Hole by Hole'!S113,"&gt;"&amp;$S$2+2.1))+(COUNTIF('Round 2 - Hole by Hole'!T113,"&gt;"&amp;$T$2+2.1))</f>
        <v>1</v>
      </c>
      <c r="Q116" s="110">
        <f>SUM(COUNTIF('Round 3 - Hole by Hole'!B113,"&lt;"&amp;$B$3-1.9))+(COUNTIF('Round 3 - Hole by Hole'!C113,"&lt;"&amp;$C$3-1.9))+(COUNTIF('Round 3 - Hole by Hole'!D113,"&lt;"&amp;$D$3-1.9))+(COUNTIF('Round 3 - Hole by Hole'!E113,"&lt;"&amp;$E$3-1.9))+(COUNTIF('Round 3 - Hole by Hole'!F113,"&lt;"&amp;$F$3-1.9))+(COUNTIF('Round 3 - Hole by Hole'!G113,"&lt;"&amp;$G$3-1.9))+(COUNTIF('Round 3 - Hole by Hole'!H113,"&lt;"&amp;$H$3-1.9))+(COUNTIF('Round 3 - Hole by Hole'!I113,"&lt;"&amp;$I$3-1.9))+(COUNTIF('Round 3 - Hole by Hole'!J113,"&lt;"&amp;$J$3-1.9))+(COUNTIF('Round 3 - Hole by Hole'!L113,"&lt;"&amp;$L$3-1.9))+(COUNTIF('Round 3 - Hole by Hole'!M113,"&lt;"&amp;$M$3-1.9))+(COUNTIF('Round 3 - Hole by Hole'!N113,"&lt;"&amp;$N$3-1.9))+(COUNTIF('Round 3 - Hole by Hole'!O113,"&lt;"&amp;$O$3-1.9))+(COUNTIF('Round 3 - Hole by Hole'!P113,"&lt;"&amp;$P$3-1.9))+(COUNTIF('Round 3 - Hole by Hole'!Q113,"&lt;"&amp;$Q$3-1.9))+(COUNTIF('Round 3 - Hole by Hole'!R113,"&lt;"&amp;$R$3-1.9))+(COUNTIF('Round 3 - Hole by Hole'!S113,"&lt;"&amp;$S$3-1.9))+(COUNTIF('Round 3 - Hole by Hole'!T113,"&lt;"&amp;$T$3-1.9))</f>
        <v>0</v>
      </c>
      <c r="R116" s="110">
        <f>SUM(COUNTIF('Round 3 - Hole by Hole'!B113,"="&amp;$B$3-1))+(COUNTIF('Round 3 - Hole by Hole'!C113,"="&amp;$C$3-1))+(COUNTIF('Round 3 - Hole by Hole'!D113,"="&amp;$D$3-1))+(COUNTIF('Round 3 - Hole by Hole'!E113,"="&amp;$E$3-1))+(COUNTIF('Round 3 - Hole by Hole'!F113,"="&amp;$F$3-1))+(COUNTIF('Round 3 - Hole by Hole'!G113,"="&amp;$G$3-1))+(COUNTIF('Round 3 - Hole by Hole'!H113,"="&amp;$H$3-1))+(COUNTIF('Round 3 - Hole by Hole'!I113,"="&amp;$I$3-1))+(COUNTIF('Round 3 - Hole by Hole'!J113,"="&amp;$J$3-1))+(COUNTIF('Round 3 - Hole by Hole'!L113,"="&amp;$L$3-1))+(COUNTIF('Round 3 - Hole by Hole'!M113,"="&amp;$M$3-1))+(COUNTIF('Round 3 - Hole by Hole'!N113,"="&amp;$N$3-1))+(COUNTIF('Round 3 - Hole by Hole'!O113,"="&amp;$O$3-1))+(COUNTIF('Round 3 - Hole by Hole'!P113,"="&amp;$P$3-1))+(COUNTIF('Round 3 - Hole by Hole'!Q113,"="&amp;$Q$3-1))+(COUNTIF('Round 3 - Hole by Hole'!R113,"="&amp;$R$3-1))+(COUNTIF('Round 3 - Hole by Hole'!S113,"="&amp;$S$3-1))+(COUNTIF('Round 3 - Hole by Hole'!T113,"="&amp;$T$3-1))</f>
        <v>0</v>
      </c>
      <c r="S116" s="110">
        <f>SUM(COUNTIF('Round 3 - Hole by Hole'!B113,"="&amp;$B$3))+(COUNTIF('Round 3 - Hole by Hole'!C113,"="&amp;$C$3))+(COUNTIF('Round 3 - Hole by Hole'!D113,"="&amp;$D$3))+(COUNTIF('Round 3 - Hole by Hole'!E113,"="&amp;$E$3))+(COUNTIF('Round 3 - Hole by Hole'!F113,"="&amp;$F$3))+(COUNTIF('Round 3 - Hole by Hole'!G113,"="&amp;$G$3))+(COUNTIF('Round 3 - Hole by Hole'!H113,"="&amp;$H$3))+(COUNTIF('Round 3 - Hole by Hole'!I113,"="&amp;$I$3))+(COUNTIF('Round 3 - Hole by Hole'!J113,"="&amp;$J$3))+(COUNTIF('Round 3 - Hole by Hole'!L113,"="&amp;$L$3))+(COUNTIF('Round 3 - Hole by Hole'!M113,"="&amp;$M$3))+(COUNTIF('Round 3 - Hole by Hole'!N113,"="&amp;$N$3))+(COUNTIF('Round 3 - Hole by Hole'!O113,"="&amp;$O$3))+(COUNTIF('Round 3 - Hole by Hole'!P113,"="&amp;$P$3))+(COUNTIF('Round 3 - Hole by Hole'!Q113,"="&amp;$Q$3))+(COUNTIF('Round 3 - Hole by Hole'!R113,"="&amp;$R$3))+(COUNTIF('Round 3 - Hole by Hole'!S113,"="&amp;$S$3))+(COUNTIF('Round 3 - Hole by Hole'!T113,"="&amp;$T$3))</f>
        <v>2</v>
      </c>
      <c r="T116" s="110">
        <f>SUM(COUNTIF('Round 3 - Hole by Hole'!B113,"="&amp;$B$3+1))+(COUNTIF('Round 3 - Hole by Hole'!C113,"="&amp;$C$3+1))+(COUNTIF('Round 3 - Hole by Hole'!D113,"="&amp;$D$3+1))+(COUNTIF('Round 3 - Hole by Hole'!E113,"="&amp;$E$3+1))+(COUNTIF('Round 3 - Hole by Hole'!F113,"="&amp;$F$3+1))+(COUNTIF('Round 3 - Hole by Hole'!G113,"="&amp;$G$3+1))+(COUNTIF('Round 3 - Hole by Hole'!H113,"="&amp;$H$3+1))+(COUNTIF('Round 3 - Hole by Hole'!I113,"="&amp;$I$3+1))+(COUNTIF('Round 3 - Hole by Hole'!J113,"="&amp;$J$3+1))+(COUNTIF('Round 3 - Hole by Hole'!L113,"="&amp;$L$3+1))+(COUNTIF('Round 3 - Hole by Hole'!M113,"="&amp;$M$3+1))+(COUNTIF('Round 3 - Hole by Hole'!N113,"="&amp;$N$3+1))+(COUNTIF('Round 3 - Hole by Hole'!O113,"="&amp;$O$3+1))+(COUNTIF('Round 3 - Hole by Hole'!P113,"="&amp;$P$3+1))+(COUNTIF('Round 3 - Hole by Hole'!Q113,"="&amp;$Q$3+1))+(COUNTIF('Round 3 - Hole by Hole'!R113,"="&amp;$R$3+1))+(COUNTIF('Round 3 - Hole by Hole'!S113,"="&amp;$S$3+1))+(COUNTIF('Round 3 - Hole by Hole'!T113,"="&amp;$T$3+1))</f>
        <v>7</v>
      </c>
      <c r="U116" s="110">
        <f>SUM(COUNTIF('Round 3 - Hole by Hole'!B113,"="&amp;$B$3+2))+(COUNTIF('Round 3 - Hole by Hole'!C113,"="&amp;$C$3+2))+(COUNTIF('Round 3 - Hole by Hole'!D113,"="&amp;$D$3+2))+(COUNTIF('Round 3 - Hole by Hole'!E113,"="&amp;$E$3+2))+(COUNTIF('Round 3 - Hole by Hole'!F113,"="&amp;$F$3+2))+(COUNTIF('Round 3 - Hole by Hole'!G113,"="&amp;$G$3+2))+(COUNTIF('Round 3 - Hole by Hole'!H113,"="&amp;$H$3+2))+(COUNTIF('Round 3 - Hole by Hole'!I113,"="&amp;$I$3+2))+(COUNTIF('Round 3 - Hole by Hole'!J113,"="&amp;$J$3+2))+(COUNTIF('Round 3 - Hole by Hole'!L113,"="&amp;$L$3+2))+(COUNTIF('Round 3 - Hole by Hole'!M113,"="&amp;$M$3+2))+(COUNTIF('Round 3 - Hole by Hole'!N113,"="&amp;$N$3+2))+(COUNTIF('Round 3 - Hole by Hole'!O113,"="&amp;$O$3+2))+(COUNTIF('Round 3 - Hole by Hole'!P113,"="&amp;$P$3+2))+(COUNTIF('Round 3 - Hole by Hole'!Q113,"="&amp;$Q$3+2))+(COUNTIF('Round 3 - Hole by Hole'!R113,"="&amp;$R$3+2))+(COUNTIF('Round 3 - Hole by Hole'!S113,"="&amp;$S$3+2))+(COUNTIF('Round 3 - Hole by Hole'!T113,"="&amp;$T$3+2))</f>
        <v>6</v>
      </c>
      <c r="V116" s="110">
        <f>SUM(COUNTIF('Round 3 - Hole by Hole'!B113,"&gt;"&amp;$B$3+2.1))+(COUNTIF('Round 3 - Hole by Hole'!C113,"&gt;"&amp;$C$3+2.1))+(COUNTIF('Round 3 - Hole by Hole'!D113,"&gt;"&amp;$D$3+2.1))+(COUNTIF('Round 3 - Hole by Hole'!E113,"&gt;"&amp;$E$3+2.1))+(COUNTIF('Round 3 - Hole by Hole'!F113,"&gt;"&amp;$F$3+2.1))+(COUNTIF('Round 3 - Hole by Hole'!G113,"&gt;"&amp;$G$3+2.1))+(COUNTIF('Round 3 - Hole by Hole'!H113,"&gt;"&amp;$H$3+2.1))+(COUNTIF('Round 3 - Hole by Hole'!I113,"&gt;"&amp;$I$3+2.1))+(COUNTIF('Round 3 - Hole by Hole'!J113,"&gt;"&amp;$J$3+2.1))+(COUNTIF('Round 3 - Hole by Hole'!L113,"&gt;"&amp;$L$3+2.1))+(COUNTIF('Round 3 - Hole by Hole'!M113,"&gt;"&amp;$M$3+2.1))+(COUNTIF('Round 3 - Hole by Hole'!N113,"&gt;"&amp;$N$3+2.1))+(COUNTIF('Round 3 - Hole by Hole'!O113,"&gt;"&amp;$O$3+2.1))+(COUNTIF('Round 3 - Hole by Hole'!P113,"&gt;"&amp;$P$3+2.1))+(COUNTIF('Round 3 - Hole by Hole'!Q113,"&gt;"&amp;$Q$3+2.1))+(COUNTIF('Round 3 - Hole by Hole'!R113,"&gt;"&amp;$R$3+2.1))+(COUNTIF('Round 3 - Hole by Hole'!S113,"&gt;"&amp;$S$3+2.1))+(COUNTIF('Round 3 - Hole by Hole'!T113,"&gt;"&amp;$T$3+2.1))</f>
        <v>3</v>
      </c>
      <c r="X116" s="110">
        <f t="shared" si="163"/>
        <v>0</v>
      </c>
      <c r="Y116" s="110">
        <f t="shared" si="159"/>
        <v>0</v>
      </c>
      <c r="Z116" s="110">
        <f t="shared" si="160"/>
        <v>7</v>
      </c>
      <c r="AA116" s="110">
        <f t="shared" si="161"/>
        <v>21</v>
      </c>
      <c r="AB116" s="110">
        <f t="shared" si="162"/>
        <v>18</v>
      </c>
      <c r="AC116" s="110">
        <f t="shared" si="164"/>
        <v>8</v>
      </c>
    </row>
    <row r="117" spans="1:29">
      <c r="A117" s="60" t="str">
        <f>'Players by Team'!A46</f>
        <v>KYNDAL WARD</v>
      </c>
      <c r="B117" s="90"/>
      <c r="C117" s="86">
        <f>SUM(COUNTIF('Round 1 - Hole by Hole'!B114,"&lt;"&amp;$B$2-1.9))+(COUNTIF('Round 1 - Hole by Hole'!C114,"&lt;"&amp;$C$2-1.9))+(COUNTIF('Round 1 - Hole by Hole'!D114,"&lt;"&amp;$D$2-1.9))+(COUNTIF('Round 1 - Hole by Hole'!E114,"&lt;"&amp;$E$2-1.9))+(COUNTIF('Round 1 - Hole by Hole'!F114,"&lt;"&amp;$F$2-1.9))+(COUNTIF('Round 1 - Hole by Hole'!G114,"&lt;"&amp;$G$2-1.9))+(COUNTIF('Round 1 - Hole by Hole'!H114,"&lt;"&amp;$H$2-1.9))+(COUNTIF('Round 1 - Hole by Hole'!I114,"&lt;"&amp;$I$2-1.9))+(COUNTIF('Round 1 - Hole by Hole'!J114,"&lt;"&amp;$J$2-1.9))+(COUNTIF('Round 1 - Hole by Hole'!L114,"&lt;"&amp;$L$2-1.9))+(COUNTIF('Round 1 - Hole by Hole'!M114,"&lt;"&amp;$M$2-1.9))+(COUNTIF('Round 1 - Hole by Hole'!N114,"&lt;"&amp;$N$2-1.9))+(COUNTIF('Round 1 - Hole by Hole'!O114,"&lt;"&amp;$O$2-1.9))+(COUNTIF('Round 1 - Hole by Hole'!P114,"&lt;"&amp;$P$2-1.9))+(COUNTIF('Round 1 - Hole by Hole'!Q114,"&lt;"&amp;$Q$2-1.9))+(COUNTIF('Round 1 - Hole by Hole'!R114,"&lt;"&amp;$R$2-1.9))+(COUNTIF('Round 1 - Hole by Hole'!S114,"&lt;"&amp;$S$2-1.9))+(COUNTIF('Round 1 - Hole by Hole'!T114,"&lt;"&amp;$T$2-1.9))</f>
        <v>0</v>
      </c>
      <c r="D117" s="87">
        <f>SUM(COUNTIF('Round 1 - Hole by Hole'!B114,"="&amp;$B$2-1))+(COUNTIF('Round 1 - Hole by Hole'!C114,"="&amp;$C$2-1))+(COUNTIF('Round 1 - Hole by Hole'!D114,"="&amp;$D$2-1))+(COUNTIF('Round 1 - Hole by Hole'!E114,"="&amp;$E$2-1))+(COUNTIF('Round 1 - Hole by Hole'!F114,"="&amp;$F$2-1))+(COUNTIF('Round 1 - Hole by Hole'!G114,"="&amp;$G$2-1))+(COUNTIF('Round 1 - Hole by Hole'!H114,"="&amp;$H$2-1))+(COUNTIF('Round 1 - Hole by Hole'!I114,"="&amp;$I$2-1))+(COUNTIF('Round 1 - Hole by Hole'!J114,"="&amp;$J$2-1))+(COUNTIF('Round 1 - Hole by Hole'!L114,"="&amp;$L$2-1))+(COUNTIF('Round 1 - Hole by Hole'!M114,"="&amp;$M$2-1))+(COUNTIF('Round 1 - Hole by Hole'!N114,"="&amp;$N$2-1))+(COUNTIF('Round 1 - Hole by Hole'!O114,"="&amp;$O$2-1))+(COUNTIF('Round 1 - Hole by Hole'!P114,"="&amp;$P$2-1))+(COUNTIF('Round 1 - Hole by Hole'!Q114,"="&amp;$Q$2-1))+(COUNTIF('Round 1 - Hole by Hole'!R114,"="&amp;$R$2-1))+(COUNTIF('Round 1 - Hole by Hole'!S114,"="&amp;$S$2-1))+(COUNTIF('Round 1 - Hole by Hole'!T114,"="&amp;$T$2-1))</f>
        <v>0</v>
      </c>
      <c r="E117" s="87">
        <f>SUM(COUNTIF('Round 1 - Hole by Hole'!B114,"="&amp;$B$2))+(COUNTIF('Round 1 - Hole by Hole'!C114,"="&amp;$C$2))+(COUNTIF('Round 1 - Hole by Hole'!D114,"="&amp;$D$2))+(COUNTIF('Round 1 - Hole by Hole'!E114,"="&amp;$E$2))+(COUNTIF('Round 1 - Hole by Hole'!F114,"="&amp;$F$2))+(COUNTIF('Round 1 - Hole by Hole'!G114,"="&amp;$G$2))+(COUNTIF('Round 1 - Hole by Hole'!H114,"="&amp;$H$2))+(COUNTIF('Round 1 - Hole by Hole'!I114,"="&amp;$I$2))+(COUNTIF('Round 1 - Hole by Hole'!J114,"="&amp;$J$2))+(COUNTIF('Round 1 - Hole by Hole'!L114,"="&amp;$L$2))+(COUNTIF('Round 1 - Hole by Hole'!M114,"="&amp;$M$2))+(COUNTIF('Round 1 - Hole by Hole'!N114,"="&amp;$N$2))+(COUNTIF('Round 1 - Hole by Hole'!O114,"="&amp;$O$2))+(COUNTIF('Round 1 - Hole by Hole'!P114,"="&amp;$P$2))+(COUNTIF('Round 1 - Hole by Hole'!Q114,"="&amp;$Q$2))+(COUNTIF('Round 1 - Hole by Hole'!R114,"="&amp;$R$2))+(COUNTIF('Round 1 - Hole by Hole'!S114,"="&amp;$S$2))+(COUNTIF('Round 1 - Hole by Hole'!T114,"="&amp;$T$2))</f>
        <v>0</v>
      </c>
      <c r="F117" s="87">
        <f>SUM(COUNTIF('Round 1 - Hole by Hole'!B114,"="&amp;$B$2+1))+(COUNTIF('Round 1 - Hole by Hole'!C114,"="&amp;$C$2+1))+(COUNTIF('Round 1 - Hole by Hole'!D114,"="&amp;$D$2+1))+(COUNTIF('Round 1 - Hole by Hole'!E114,"="&amp;$E$2+1))+(COUNTIF('Round 1 - Hole by Hole'!F114,"="&amp;$F$2+1))+(COUNTIF('Round 1 - Hole by Hole'!G114,"="&amp;$G$2+1))+(COUNTIF('Round 1 - Hole by Hole'!H114,"="&amp;$H$2+1))+(COUNTIF('Round 1 - Hole by Hole'!I114,"="&amp;$I$2+1))+(COUNTIF('Round 1 - Hole by Hole'!J114,"="&amp;$J$2+1))+(COUNTIF('Round 1 - Hole by Hole'!L114,"="&amp;$L$2+1))+(COUNTIF('Round 1 - Hole by Hole'!M114,"="&amp;$M$2+1))+(COUNTIF('Round 1 - Hole by Hole'!N114,"="&amp;$N$2+1))+(COUNTIF('Round 1 - Hole by Hole'!O114,"="&amp;$O$2+1))+(COUNTIF('Round 1 - Hole by Hole'!P114,"="&amp;$P$2+1))+(COUNTIF('Round 1 - Hole by Hole'!Q114,"="&amp;$Q$2+1))+(COUNTIF('Round 1 - Hole by Hole'!R114,"="&amp;$R$2+1))+(COUNTIF('Round 1 - Hole by Hole'!S114,"="&amp;$S$2+1))+(COUNTIF('Round 1 - Hole by Hole'!T114,"="&amp;$T$2+1))</f>
        <v>4</v>
      </c>
      <c r="G117" s="87">
        <f>SUM(COUNTIF('Round 1 - Hole by Hole'!B114,"="&amp;$B$2+2))+(COUNTIF('Round 1 - Hole by Hole'!C114,"="&amp;$C$2+2))+(COUNTIF('Round 1 - Hole by Hole'!D114,"="&amp;$D$2+2))+(COUNTIF('Round 1 - Hole by Hole'!E114,"="&amp;$E$2+2))+(COUNTIF('Round 1 - Hole by Hole'!F114,"="&amp;$F$2+2))+(COUNTIF('Round 1 - Hole by Hole'!G114,"="&amp;$G$2+2))+(COUNTIF('Round 1 - Hole by Hole'!H114,"="&amp;$H$2+2))+(COUNTIF('Round 1 - Hole by Hole'!I114,"="&amp;$I$2+2))+(COUNTIF('Round 1 - Hole by Hole'!J114,"="&amp;$J$2+2))+(COUNTIF('Round 1 - Hole by Hole'!L114,"="&amp;$L$2+2))+(COUNTIF('Round 1 - Hole by Hole'!M114,"="&amp;$M$2+2))+(COUNTIF('Round 1 - Hole by Hole'!N114,"="&amp;$N$2+2))+(COUNTIF('Round 1 - Hole by Hole'!O114,"="&amp;$O$2+2))+(COUNTIF('Round 1 - Hole by Hole'!P114,"="&amp;$P$2+2))+(COUNTIF('Round 1 - Hole by Hole'!Q114,"="&amp;$Q$2+2))+(COUNTIF('Round 1 - Hole by Hole'!R114,"="&amp;$R$2+2))+(COUNTIF('Round 1 - Hole by Hole'!S114,"="&amp;$S$2+2))+(COUNTIF('Round 1 - Hole by Hole'!T114,"="&amp;$T$2+2))</f>
        <v>10</v>
      </c>
      <c r="H117" s="87">
        <f>SUM(COUNTIF('Round 1 - Hole by Hole'!B114,"&gt;"&amp;$B$2+2.1))+(COUNTIF('Round 1 - Hole by Hole'!C114,"&gt;"&amp;$C$2+2.1))+(COUNTIF('Round 1 - Hole by Hole'!D114,"&gt;"&amp;$D$2+2.1))+(COUNTIF('Round 1 - Hole by Hole'!E114,"&gt;"&amp;$E$2+2.1))+(COUNTIF('Round 1 - Hole by Hole'!F114,"&gt;"&amp;$F$2+2.1))+(COUNTIF('Round 1 - Hole by Hole'!G114,"&gt;"&amp;$G$2+2.1))+(COUNTIF('Round 1 - Hole by Hole'!H114,"&gt;"&amp;$H$2+2.1))+(COUNTIF('Round 1 - Hole by Hole'!I114,"&gt;"&amp;$I$2+2.1))+(COUNTIF('Round 1 - Hole by Hole'!J114,"&gt;"&amp;$J$2+2.1))+(COUNTIF('Round 1 - Hole by Hole'!L114,"&gt;"&amp;$L$2+2.1))+(COUNTIF('Round 1 - Hole by Hole'!M114,"&gt;"&amp;$M$2+2.1))+(COUNTIF('Round 1 - Hole by Hole'!N114,"&gt;"&amp;$N$2+2.1))+(COUNTIF('Round 1 - Hole by Hole'!O114,"&gt;"&amp;$O$2+2.1))+(COUNTIF('Round 1 - Hole by Hole'!P114,"&gt;"&amp;$P$2+2.1))+(COUNTIF('Round 1 - Hole by Hole'!Q114,"&gt;"&amp;$Q$2+2.1))+(COUNTIF('Round 1 - Hole by Hole'!R114,"&gt;"&amp;$R$2+2.1))+(COUNTIF('Round 1 - Hole by Hole'!S114,"&gt;"&amp;$S$2+2.1))+(COUNTIF('Round 1 - Hole by Hole'!T114,"&gt;"&amp;$T$2+2.1))</f>
        <v>4</v>
      </c>
      <c r="J117" s="86">
        <f>SUM(COUNTIF('Round 2 - Hole by Hole'!B114,"&lt;"&amp;$B$2-1.9))+(COUNTIF('Round 2 - Hole by Hole'!C114,"&lt;"&amp;$C$2-1.9))+(COUNTIF('Round 2 - Hole by Hole'!D114,"&lt;"&amp;$D$2-1.9))+(COUNTIF('Round 2 - Hole by Hole'!E114,"&lt;"&amp;$E$2-1.9))+(COUNTIF('Round 2 - Hole by Hole'!F114,"&lt;"&amp;$F$2-1.9))+(COUNTIF('Round 2 - Hole by Hole'!G114,"&lt;"&amp;$G$2-1.9))+(COUNTIF('Round 2 - Hole by Hole'!H114,"&lt;"&amp;$H$2-1.9))+(COUNTIF('Round 2 - Hole by Hole'!I114,"&lt;"&amp;$I$2-1.9))+(COUNTIF('Round 2 - Hole by Hole'!J114,"&lt;"&amp;$J$2-1.9))+(COUNTIF('Round 2 - Hole by Hole'!L114,"&lt;"&amp;$L$2-1.9))+(COUNTIF('Round 2 - Hole by Hole'!M114,"&lt;"&amp;$M$2-1.9))+(COUNTIF('Round 2 - Hole by Hole'!N114,"&lt;"&amp;$N$2-1.9))+(COUNTIF('Round 2 - Hole by Hole'!O114,"&lt;"&amp;$O$2-1.9))+(COUNTIF('Round 2 - Hole by Hole'!P114,"&lt;"&amp;$P$2-1.9))+(COUNTIF('Round 2 - Hole by Hole'!Q114,"&lt;"&amp;$Q$2-1.9))+(COUNTIF('Round 2 - Hole by Hole'!R114,"&lt;"&amp;$R$2-1.9))+(COUNTIF('Round 2 - Hole by Hole'!S114,"&lt;"&amp;$S$2-1.9))+(COUNTIF('Round 2 - Hole by Hole'!T114,"&lt;"&amp;$T$2-1.9))</f>
        <v>0</v>
      </c>
      <c r="K117" s="87">
        <f>SUM(COUNTIF('Round 2 - Hole by Hole'!B114,"="&amp;$B$2-1))+(COUNTIF('Round 2 - Hole by Hole'!C114,"="&amp;$C$2-1))+(COUNTIF('Round 2 - Hole by Hole'!D114,"="&amp;$D$2-1))+(COUNTIF('Round 2 - Hole by Hole'!E114,"="&amp;$E$2-1))+(COUNTIF('Round 2 - Hole by Hole'!F114,"="&amp;$F$2-1))+(COUNTIF('Round 2 - Hole by Hole'!G114,"="&amp;$G$2-1))+(COUNTIF('Round 2 - Hole by Hole'!H114,"="&amp;$H$2-1))+(COUNTIF('Round 2 - Hole by Hole'!I114,"="&amp;$I$2-1))+(COUNTIF('Round 2 - Hole by Hole'!J114,"="&amp;$J$2-1))+(COUNTIF('Round 2 - Hole by Hole'!L114,"="&amp;$L$2-1))+(COUNTIF('Round 2 - Hole by Hole'!M114,"="&amp;$M$2-1))+(COUNTIF('Round 2 - Hole by Hole'!N114,"="&amp;$N$2-1))+(COUNTIF('Round 2 - Hole by Hole'!O114,"="&amp;$O$2-1))+(COUNTIF('Round 2 - Hole by Hole'!P114,"="&amp;$P$2-1))+(COUNTIF('Round 2 - Hole by Hole'!Q114,"="&amp;$Q$2-1))+(COUNTIF('Round 2 - Hole by Hole'!R114,"="&amp;$R$2-1))+(COUNTIF('Round 2 - Hole by Hole'!S114,"="&amp;$S$2-1))+(COUNTIF('Round 2 - Hole by Hole'!T114,"="&amp;$T$2-1))</f>
        <v>0</v>
      </c>
      <c r="L117" s="87">
        <f>SUM(COUNTIF('Round 2 - Hole by Hole'!B114,"="&amp;$B$2))+(COUNTIF('Round 2 - Hole by Hole'!C114,"="&amp;$C$2))+(COUNTIF('Round 2 - Hole by Hole'!D114,"="&amp;$D$2))+(COUNTIF('Round 2 - Hole by Hole'!E114,"="&amp;$E$2))+(COUNTIF('Round 2 - Hole by Hole'!F114,"="&amp;$F$2))+(COUNTIF('Round 2 - Hole by Hole'!G114,"="&amp;$G$2))+(COUNTIF('Round 2 - Hole by Hole'!H114,"="&amp;$H$2))+(COUNTIF('Round 2 - Hole by Hole'!I114,"="&amp;$I$2))+(COUNTIF('Round 2 - Hole by Hole'!J114,"="&amp;$J$2))+(COUNTIF('Round 2 - Hole by Hole'!L114,"="&amp;$L$2))+(COUNTIF('Round 2 - Hole by Hole'!M114,"="&amp;$M$2))+(COUNTIF('Round 2 - Hole by Hole'!N114,"="&amp;$N$2))+(COUNTIF('Round 2 - Hole by Hole'!O114,"="&amp;$O$2))+(COUNTIF('Round 2 - Hole by Hole'!P114,"="&amp;$P$2))+(COUNTIF('Round 2 - Hole by Hole'!Q114,"="&amp;$Q$2))+(COUNTIF('Round 2 - Hole by Hole'!R114,"="&amp;$R$2))+(COUNTIF('Round 2 - Hole by Hole'!S114,"="&amp;$S$2))+(COUNTIF('Round 2 - Hole by Hole'!T114,"="&amp;$T$2))</f>
        <v>2</v>
      </c>
      <c r="M117" s="87">
        <f>SUM(COUNTIF('Round 2 - Hole by Hole'!B114,"="&amp;$B$2+1))+(COUNTIF('Round 2 - Hole by Hole'!C114,"="&amp;$C$2+1))+(COUNTIF('Round 2 - Hole by Hole'!D114,"="&amp;$D$2+1))+(COUNTIF('Round 2 - Hole by Hole'!E114,"="&amp;$E$2+1))+(COUNTIF('Round 2 - Hole by Hole'!F114,"="&amp;$F$2+1))+(COUNTIF('Round 2 - Hole by Hole'!G114,"="&amp;$G$2+1))+(COUNTIF('Round 2 - Hole by Hole'!H114,"="&amp;$H$2+1))+(COUNTIF('Round 2 - Hole by Hole'!I114,"="&amp;$I$2+1))+(COUNTIF('Round 2 - Hole by Hole'!J114,"="&amp;$J$2+1))+(COUNTIF('Round 2 - Hole by Hole'!L114,"="&amp;$L$2+1))+(COUNTIF('Round 2 - Hole by Hole'!M114,"="&amp;$M$2+1))+(COUNTIF('Round 2 - Hole by Hole'!N114,"="&amp;$N$2+1))+(COUNTIF('Round 2 - Hole by Hole'!O114,"="&amp;$O$2+1))+(COUNTIF('Round 2 - Hole by Hole'!P114,"="&amp;$P$2+1))+(COUNTIF('Round 2 - Hole by Hole'!Q114,"="&amp;$Q$2+1))+(COUNTIF('Round 2 - Hole by Hole'!R114,"="&amp;$R$2+1))+(COUNTIF('Round 2 - Hole by Hole'!S114,"="&amp;$S$2+1))+(COUNTIF('Round 2 - Hole by Hole'!T114,"="&amp;$T$2+1))</f>
        <v>10</v>
      </c>
      <c r="N117" s="87">
        <f>SUM(COUNTIF('Round 2 - Hole by Hole'!B114,"="&amp;$B$2+2))+(COUNTIF('Round 2 - Hole by Hole'!C114,"="&amp;$C$2+2))+(COUNTIF('Round 2 - Hole by Hole'!D114,"="&amp;$D$2+2))+(COUNTIF('Round 2 - Hole by Hole'!E114,"="&amp;$E$2+2))+(COUNTIF('Round 2 - Hole by Hole'!F114,"="&amp;$F$2+2))+(COUNTIF('Round 2 - Hole by Hole'!G114,"="&amp;$G$2+2))+(COUNTIF('Round 2 - Hole by Hole'!H114,"="&amp;$H$2+2))+(COUNTIF('Round 2 - Hole by Hole'!I114,"="&amp;$I$2+2))+(COUNTIF('Round 2 - Hole by Hole'!J114,"="&amp;$J$2+2))+(COUNTIF('Round 2 - Hole by Hole'!L114,"="&amp;$L$2+2))+(COUNTIF('Round 2 - Hole by Hole'!M114,"="&amp;$M$2+2))+(COUNTIF('Round 2 - Hole by Hole'!N114,"="&amp;$N$2+2))+(COUNTIF('Round 2 - Hole by Hole'!O114,"="&amp;$O$2+2))+(COUNTIF('Round 2 - Hole by Hole'!P114,"="&amp;$P$2+2))+(COUNTIF('Round 2 - Hole by Hole'!Q114,"="&amp;$Q$2+2))+(COUNTIF('Round 2 - Hole by Hole'!R114,"="&amp;$R$2+2))+(COUNTIF('Round 2 - Hole by Hole'!S114,"="&amp;$S$2+2))+(COUNTIF('Round 2 - Hole by Hole'!T114,"="&amp;$T$2+2))</f>
        <v>4</v>
      </c>
      <c r="O117" s="87">
        <f>SUM(COUNTIF('Round 2 - Hole by Hole'!B114,"&gt;"&amp;$B$2+2.1))+(COUNTIF('Round 2 - Hole by Hole'!C114,"&gt;"&amp;$C$2+2.1))+(COUNTIF('Round 2 - Hole by Hole'!D114,"&gt;"&amp;$D$2+2.1))+(COUNTIF('Round 2 - Hole by Hole'!E114,"&gt;"&amp;$E$2+2.1))+(COUNTIF('Round 2 - Hole by Hole'!F114,"&gt;"&amp;$F$2+2.1))+(COUNTIF('Round 2 - Hole by Hole'!G114,"&gt;"&amp;$G$2+2.1))+(COUNTIF('Round 2 - Hole by Hole'!H114,"&gt;"&amp;$H$2+2.1))+(COUNTIF('Round 2 - Hole by Hole'!I114,"&gt;"&amp;$I$2+2.1))+(COUNTIF('Round 2 - Hole by Hole'!J114,"&gt;"&amp;$J$2+2.1))+(COUNTIF('Round 2 - Hole by Hole'!L114,"&gt;"&amp;$L$2+2.1))+(COUNTIF('Round 2 - Hole by Hole'!M114,"&gt;"&amp;$M$2+2.1))+(COUNTIF('Round 2 - Hole by Hole'!N114,"&gt;"&amp;$N$2+2.1))+(COUNTIF('Round 2 - Hole by Hole'!O114,"&gt;"&amp;$O$2+2.1))+(COUNTIF('Round 2 - Hole by Hole'!P114,"&gt;"&amp;$P$2+2.1))+(COUNTIF('Round 2 - Hole by Hole'!Q114,"&gt;"&amp;$Q$2+2.1))+(COUNTIF('Round 2 - Hole by Hole'!R114,"&gt;"&amp;$R$2+2.1))+(COUNTIF('Round 2 - Hole by Hole'!S114,"&gt;"&amp;$S$2+2.1))+(COUNTIF('Round 2 - Hole by Hole'!T114,"&gt;"&amp;$T$2+2.1))</f>
        <v>2</v>
      </c>
      <c r="Q117" s="86">
        <f>SUM(COUNTIF('Round 3 - Hole by Hole'!B114,"&lt;"&amp;$B$3-1.9))+(COUNTIF('Round 3 - Hole by Hole'!C114,"&lt;"&amp;$C$3-1.9))+(COUNTIF('Round 3 - Hole by Hole'!D114,"&lt;"&amp;$D$3-1.9))+(COUNTIF('Round 3 - Hole by Hole'!E114,"&lt;"&amp;$E$3-1.9))+(COUNTIF('Round 3 - Hole by Hole'!F114,"&lt;"&amp;$F$3-1.9))+(COUNTIF('Round 3 - Hole by Hole'!G114,"&lt;"&amp;$G$3-1.9))+(COUNTIF('Round 3 - Hole by Hole'!H114,"&lt;"&amp;$H$3-1.9))+(COUNTIF('Round 3 - Hole by Hole'!I114,"&lt;"&amp;$I$3-1.9))+(COUNTIF('Round 3 - Hole by Hole'!J114,"&lt;"&amp;$J$3-1.9))+(COUNTIF('Round 3 - Hole by Hole'!L114,"&lt;"&amp;$L$3-1.9))+(COUNTIF('Round 3 - Hole by Hole'!M114,"&lt;"&amp;$M$3-1.9))+(COUNTIF('Round 3 - Hole by Hole'!N114,"&lt;"&amp;$N$3-1.9))+(COUNTIF('Round 3 - Hole by Hole'!O114,"&lt;"&amp;$O$3-1.9))+(COUNTIF('Round 3 - Hole by Hole'!P114,"&lt;"&amp;$P$3-1.9))+(COUNTIF('Round 3 - Hole by Hole'!Q114,"&lt;"&amp;$Q$3-1.9))+(COUNTIF('Round 3 - Hole by Hole'!R114,"&lt;"&amp;$R$3-1.9))+(COUNTIF('Round 3 - Hole by Hole'!S114,"&lt;"&amp;$S$3-1.9))+(COUNTIF('Round 3 - Hole by Hole'!T114,"&lt;"&amp;$T$3-1.9))</f>
        <v>0</v>
      </c>
      <c r="R117" s="87">
        <f>SUM(COUNTIF('Round 3 - Hole by Hole'!B114,"="&amp;$B$3-1))+(COUNTIF('Round 3 - Hole by Hole'!C114,"="&amp;$C$3-1))+(COUNTIF('Round 3 - Hole by Hole'!D114,"="&amp;$D$3-1))+(COUNTIF('Round 3 - Hole by Hole'!E114,"="&amp;$E$3-1))+(COUNTIF('Round 3 - Hole by Hole'!F114,"="&amp;$F$3-1))+(COUNTIF('Round 3 - Hole by Hole'!G114,"="&amp;$G$3-1))+(COUNTIF('Round 3 - Hole by Hole'!H114,"="&amp;$H$3-1))+(COUNTIF('Round 3 - Hole by Hole'!I114,"="&amp;$I$3-1))+(COUNTIF('Round 3 - Hole by Hole'!J114,"="&amp;$J$3-1))+(COUNTIF('Round 3 - Hole by Hole'!L114,"="&amp;$L$3-1))+(COUNTIF('Round 3 - Hole by Hole'!M114,"="&amp;$M$3-1))+(COUNTIF('Round 3 - Hole by Hole'!N114,"="&amp;$N$3-1))+(COUNTIF('Round 3 - Hole by Hole'!O114,"="&amp;$O$3-1))+(COUNTIF('Round 3 - Hole by Hole'!P114,"="&amp;$P$3-1))+(COUNTIF('Round 3 - Hole by Hole'!Q114,"="&amp;$Q$3-1))+(COUNTIF('Round 3 - Hole by Hole'!R114,"="&amp;$R$3-1))+(COUNTIF('Round 3 - Hole by Hole'!S114,"="&amp;$S$3-1))+(COUNTIF('Round 3 - Hole by Hole'!T114,"="&amp;$T$3-1))</f>
        <v>1</v>
      </c>
      <c r="S117" s="87">
        <f>SUM(COUNTIF('Round 3 - Hole by Hole'!B114,"="&amp;$B$3))+(COUNTIF('Round 3 - Hole by Hole'!C114,"="&amp;$C$3))+(COUNTIF('Round 3 - Hole by Hole'!D114,"="&amp;$D$3))+(COUNTIF('Round 3 - Hole by Hole'!E114,"="&amp;$E$3))+(COUNTIF('Round 3 - Hole by Hole'!F114,"="&amp;$F$3))+(COUNTIF('Round 3 - Hole by Hole'!G114,"="&amp;$G$3))+(COUNTIF('Round 3 - Hole by Hole'!H114,"="&amp;$H$3))+(COUNTIF('Round 3 - Hole by Hole'!I114,"="&amp;$I$3))+(COUNTIF('Round 3 - Hole by Hole'!J114,"="&amp;$J$3))+(COUNTIF('Round 3 - Hole by Hole'!L114,"="&amp;$L$3))+(COUNTIF('Round 3 - Hole by Hole'!M114,"="&amp;$M$3))+(COUNTIF('Round 3 - Hole by Hole'!N114,"="&amp;$N$3))+(COUNTIF('Round 3 - Hole by Hole'!O114,"="&amp;$O$3))+(COUNTIF('Round 3 - Hole by Hole'!P114,"="&amp;$P$3))+(COUNTIF('Round 3 - Hole by Hole'!Q114,"="&amp;$Q$3))+(COUNTIF('Round 3 - Hole by Hole'!R114,"="&amp;$R$3))+(COUNTIF('Round 3 - Hole by Hole'!S114,"="&amp;$S$3))+(COUNTIF('Round 3 - Hole by Hole'!T114,"="&amp;$T$3))</f>
        <v>3</v>
      </c>
      <c r="T117" s="87">
        <f>SUM(COUNTIF('Round 3 - Hole by Hole'!B114,"="&amp;$B$3+1))+(COUNTIF('Round 3 - Hole by Hole'!C114,"="&amp;$C$3+1))+(COUNTIF('Round 3 - Hole by Hole'!D114,"="&amp;$D$3+1))+(COUNTIF('Round 3 - Hole by Hole'!E114,"="&amp;$E$3+1))+(COUNTIF('Round 3 - Hole by Hole'!F114,"="&amp;$F$3+1))+(COUNTIF('Round 3 - Hole by Hole'!G114,"="&amp;$G$3+1))+(COUNTIF('Round 3 - Hole by Hole'!H114,"="&amp;$H$3+1))+(COUNTIF('Round 3 - Hole by Hole'!I114,"="&amp;$I$3+1))+(COUNTIF('Round 3 - Hole by Hole'!J114,"="&amp;$J$3+1))+(COUNTIF('Round 3 - Hole by Hole'!L114,"="&amp;$L$3+1))+(COUNTIF('Round 3 - Hole by Hole'!M114,"="&amp;$M$3+1))+(COUNTIF('Round 3 - Hole by Hole'!N114,"="&amp;$N$3+1))+(COUNTIF('Round 3 - Hole by Hole'!O114,"="&amp;$O$3+1))+(COUNTIF('Round 3 - Hole by Hole'!P114,"="&amp;$P$3+1))+(COUNTIF('Round 3 - Hole by Hole'!Q114,"="&amp;$Q$3+1))+(COUNTIF('Round 3 - Hole by Hole'!R114,"="&amp;$R$3+1))+(COUNTIF('Round 3 - Hole by Hole'!S114,"="&amp;$S$3+1))+(COUNTIF('Round 3 - Hole by Hole'!T114,"="&amp;$T$3+1))</f>
        <v>8</v>
      </c>
      <c r="U117" s="87">
        <f>SUM(COUNTIF('Round 3 - Hole by Hole'!B114,"="&amp;$B$3+2))+(COUNTIF('Round 3 - Hole by Hole'!C114,"="&amp;$C$3+2))+(COUNTIF('Round 3 - Hole by Hole'!D114,"="&amp;$D$3+2))+(COUNTIF('Round 3 - Hole by Hole'!E114,"="&amp;$E$3+2))+(COUNTIF('Round 3 - Hole by Hole'!F114,"="&amp;$F$3+2))+(COUNTIF('Round 3 - Hole by Hole'!G114,"="&amp;$G$3+2))+(COUNTIF('Round 3 - Hole by Hole'!H114,"="&amp;$H$3+2))+(COUNTIF('Round 3 - Hole by Hole'!I114,"="&amp;$I$3+2))+(COUNTIF('Round 3 - Hole by Hole'!J114,"="&amp;$J$3+2))+(COUNTIF('Round 3 - Hole by Hole'!L114,"="&amp;$L$3+2))+(COUNTIF('Round 3 - Hole by Hole'!M114,"="&amp;$M$3+2))+(COUNTIF('Round 3 - Hole by Hole'!N114,"="&amp;$N$3+2))+(COUNTIF('Round 3 - Hole by Hole'!O114,"="&amp;$O$3+2))+(COUNTIF('Round 3 - Hole by Hole'!P114,"="&amp;$P$3+2))+(COUNTIF('Round 3 - Hole by Hole'!Q114,"="&amp;$Q$3+2))+(COUNTIF('Round 3 - Hole by Hole'!R114,"="&amp;$R$3+2))+(COUNTIF('Round 3 - Hole by Hole'!S114,"="&amp;$S$3+2))+(COUNTIF('Round 3 - Hole by Hole'!T114,"="&amp;$T$3+2))</f>
        <v>2</v>
      </c>
      <c r="V117" s="87">
        <f>SUM(COUNTIF('Round 3 - Hole by Hole'!B114,"&gt;"&amp;$B$3+2.1))+(COUNTIF('Round 3 - Hole by Hole'!C114,"&gt;"&amp;$C$3+2.1))+(COUNTIF('Round 3 - Hole by Hole'!D114,"&gt;"&amp;$D$3+2.1))+(COUNTIF('Round 3 - Hole by Hole'!E114,"&gt;"&amp;$E$3+2.1))+(COUNTIF('Round 3 - Hole by Hole'!F114,"&gt;"&amp;$F$3+2.1))+(COUNTIF('Round 3 - Hole by Hole'!G114,"&gt;"&amp;$G$3+2.1))+(COUNTIF('Round 3 - Hole by Hole'!H114,"&gt;"&amp;$H$3+2.1))+(COUNTIF('Round 3 - Hole by Hole'!I114,"&gt;"&amp;$I$3+2.1))+(COUNTIF('Round 3 - Hole by Hole'!J114,"&gt;"&amp;$J$3+2.1))+(COUNTIF('Round 3 - Hole by Hole'!L114,"&gt;"&amp;$L$3+2.1))+(COUNTIF('Round 3 - Hole by Hole'!M114,"&gt;"&amp;$M$3+2.1))+(COUNTIF('Round 3 - Hole by Hole'!N114,"&gt;"&amp;$N$3+2.1))+(COUNTIF('Round 3 - Hole by Hole'!O114,"&gt;"&amp;$O$3+2.1))+(COUNTIF('Round 3 - Hole by Hole'!P114,"&gt;"&amp;$P$3+2.1))+(COUNTIF('Round 3 - Hole by Hole'!Q114,"&gt;"&amp;$Q$3+2.1))+(COUNTIF('Round 3 - Hole by Hole'!R114,"&gt;"&amp;$R$3+2.1))+(COUNTIF('Round 3 - Hole by Hole'!S114,"&gt;"&amp;$S$3+2.1))+(COUNTIF('Round 3 - Hole by Hole'!T114,"&gt;"&amp;$T$3+2.1))</f>
        <v>4</v>
      </c>
      <c r="X117" s="86">
        <f t="shared" si="163"/>
        <v>0</v>
      </c>
      <c r="Y117" s="86">
        <f t="shared" si="159"/>
        <v>1</v>
      </c>
      <c r="Z117" s="86">
        <f t="shared" si="160"/>
        <v>5</v>
      </c>
      <c r="AA117" s="86">
        <f t="shared" si="161"/>
        <v>22</v>
      </c>
      <c r="AB117" s="86">
        <f t="shared" si="162"/>
        <v>16</v>
      </c>
      <c r="AC117" s="86">
        <f t="shared" si="164"/>
        <v>10</v>
      </c>
    </row>
    <row r="119" spans="1:29">
      <c r="A119" s="89" t="str">
        <f>'Players by Team'!G41</f>
        <v>REAGAN</v>
      </c>
      <c r="B119" s="88"/>
      <c r="C119" s="83">
        <f t="shared" ref="C119:H119" si="165">SUM(C120:C124)</f>
        <v>1</v>
      </c>
      <c r="D119" s="83">
        <f t="shared" si="165"/>
        <v>7</v>
      </c>
      <c r="E119" s="83">
        <f t="shared" si="165"/>
        <v>37</v>
      </c>
      <c r="F119" s="83">
        <f t="shared" si="165"/>
        <v>31</v>
      </c>
      <c r="G119" s="83">
        <f t="shared" si="165"/>
        <v>10</v>
      </c>
      <c r="H119" s="83">
        <f t="shared" si="165"/>
        <v>4</v>
      </c>
      <c r="I119" s="84"/>
      <c r="J119" s="83">
        <f t="shared" ref="J119:O119" si="166">SUM(J120:J124)</f>
        <v>0</v>
      </c>
      <c r="K119" s="83">
        <f t="shared" si="166"/>
        <v>10</v>
      </c>
      <c r="L119" s="83">
        <f t="shared" si="166"/>
        <v>31</v>
      </c>
      <c r="M119" s="83">
        <f t="shared" si="166"/>
        <v>30</v>
      </c>
      <c r="N119" s="83">
        <f t="shared" si="166"/>
        <v>12</v>
      </c>
      <c r="O119" s="83">
        <f t="shared" si="166"/>
        <v>7</v>
      </c>
      <c r="P119" s="84"/>
      <c r="Q119" s="83">
        <f t="shared" ref="Q119:V119" si="167">SUM(Q120:Q124)</f>
        <v>0</v>
      </c>
      <c r="R119" s="83">
        <f t="shared" si="167"/>
        <v>7</v>
      </c>
      <c r="S119" s="83">
        <f t="shared" si="167"/>
        <v>34</v>
      </c>
      <c r="T119" s="83">
        <f t="shared" si="167"/>
        <v>30</v>
      </c>
      <c r="U119" s="83">
        <f t="shared" si="167"/>
        <v>15</v>
      </c>
      <c r="V119" s="83">
        <f t="shared" si="167"/>
        <v>4</v>
      </c>
      <c r="X119" s="83">
        <f t="shared" ref="X119:AC119" si="168">SUM(X120:X124)</f>
        <v>1</v>
      </c>
      <c r="Y119" s="83">
        <f t="shared" si="168"/>
        <v>24</v>
      </c>
      <c r="Z119" s="83">
        <f t="shared" si="168"/>
        <v>102</v>
      </c>
      <c r="AA119" s="83">
        <f t="shared" si="168"/>
        <v>91</v>
      </c>
      <c r="AB119" s="83">
        <f t="shared" si="168"/>
        <v>37</v>
      </c>
      <c r="AC119" s="83">
        <f t="shared" si="168"/>
        <v>15</v>
      </c>
    </row>
    <row r="120" spans="1:29">
      <c r="A120" s="60" t="str">
        <f>'Players by Team'!G42</f>
        <v>MICHELLE BECKER</v>
      </c>
      <c r="B120" s="90"/>
      <c r="C120" s="86">
        <f>SUM(COUNTIF('Round 1 - Hole by Hole'!B117,"&lt;"&amp;$B$2-1.9))+(COUNTIF('Round 1 - Hole by Hole'!C117,"&lt;"&amp;$C$2-1.9))+(COUNTIF('Round 1 - Hole by Hole'!D117,"&lt;"&amp;$D$2-1.9))+(COUNTIF('Round 1 - Hole by Hole'!E117,"&lt;"&amp;$E$2-1.9))+(COUNTIF('Round 1 - Hole by Hole'!F117,"&lt;"&amp;$F$2-1.9))+(COUNTIF('Round 1 - Hole by Hole'!G117,"&lt;"&amp;$G$2-1.9))+(COUNTIF('Round 1 - Hole by Hole'!H117,"&lt;"&amp;$H$2-1.9))+(COUNTIF('Round 1 - Hole by Hole'!I117,"&lt;"&amp;$I$2-1.9))+(COUNTIF('Round 1 - Hole by Hole'!J117,"&lt;"&amp;$J$2-1.9))+(COUNTIF('Round 1 - Hole by Hole'!L117,"&lt;"&amp;$L$2-1.9))+(COUNTIF('Round 1 - Hole by Hole'!M117,"&lt;"&amp;$M$2-1.9))+(COUNTIF('Round 1 - Hole by Hole'!N117,"&lt;"&amp;$N$2-1.9))+(COUNTIF('Round 1 - Hole by Hole'!O117,"&lt;"&amp;$O$2-1.9))+(COUNTIF('Round 1 - Hole by Hole'!P117,"&lt;"&amp;$P$2-1.9))+(COUNTIF('Round 1 - Hole by Hole'!Q117,"&lt;"&amp;$Q$2-1.9))+(COUNTIF('Round 1 - Hole by Hole'!R117,"&lt;"&amp;$R$2-1.9))+(COUNTIF('Round 1 - Hole by Hole'!S117,"&lt;"&amp;$S$2-1.9))+(COUNTIF('Round 1 - Hole by Hole'!T117,"&lt;"&amp;$T$2-1.9))</f>
        <v>1</v>
      </c>
      <c r="D120" s="87">
        <f>SUM(COUNTIF('Round 1 - Hole by Hole'!B117,"="&amp;$B$2-1))+(COUNTIF('Round 1 - Hole by Hole'!C117,"="&amp;$C$2-1))+(COUNTIF('Round 1 - Hole by Hole'!D117,"="&amp;$D$2-1))+(COUNTIF('Round 1 - Hole by Hole'!E117,"="&amp;$E$2-1))+(COUNTIF('Round 1 - Hole by Hole'!F117,"="&amp;$F$2-1))+(COUNTIF('Round 1 - Hole by Hole'!G117,"="&amp;$G$2-1))+(COUNTIF('Round 1 - Hole by Hole'!H117,"="&amp;$H$2-1))+(COUNTIF('Round 1 - Hole by Hole'!I117,"="&amp;$I$2-1))+(COUNTIF('Round 1 - Hole by Hole'!J117,"="&amp;$J$2-1))+(COUNTIF('Round 1 - Hole by Hole'!L117,"="&amp;$L$2-1))+(COUNTIF('Round 1 - Hole by Hole'!M117,"="&amp;$M$2-1))+(COUNTIF('Round 1 - Hole by Hole'!N117,"="&amp;$N$2-1))+(COUNTIF('Round 1 - Hole by Hole'!O117,"="&amp;$O$2-1))+(COUNTIF('Round 1 - Hole by Hole'!P117,"="&amp;$P$2-1))+(COUNTIF('Round 1 - Hole by Hole'!Q117,"="&amp;$Q$2-1))+(COUNTIF('Round 1 - Hole by Hole'!R117,"="&amp;$R$2-1))+(COUNTIF('Round 1 - Hole by Hole'!S117,"="&amp;$S$2-1))+(COUNTIF('Round 1 - Hole by Hole'!T117,"="&amp;$T$2-1))</f>
        <v>2</v>
      </c>
      <c r="E120" s="87">
        <f>SUM(COUNTIF('Round 1 - Hole by Hole'!B117,"="&amp;$B$2))+(COUNTIF('Round 1 - Hole by Hole'!C117,"="&amp;$C$2))+(COUNTIF('Round 1 - Hole by Hole'!D117,"="&amp;$D$2))+(COUNTIF('Round 1 - Hole by Hole'!E117,"="&amp;$E$2))+(COUNTIF('Round 1 - Hole by Hole'!F117,"="&amp;$F$2))+(COUNTIF('Round 1 - Hole by Hole'!G117,"="&amp;$G$2))+(COUNTIF('Round 1 - Hole by Hole'!H117,"="&amp;$H$2))+(COUNTIF('Round 1 - Hole by Hole'!I117,"="&amp;$I$2))+(COUNTIF('Round 1 - Hole by Hole'!J117,"="&amp;$J$2))+(COUNTIF('Round 1 - Hole by Hole'!L117,"="&amp;$L$2))+(COUNTIF('Round 1 - Hole by Hole'!M117,"="&amp;$M$2))+(COUNTIF('Round 1 - Hole by Hole'!N117,"="&amp;$N$2))+(COUNTIF('Round 1 - Hole by Hole'!O117,"="&amp;$O$2))+(COUNTIF('Round 1 - Hole by Hole'!P117,"="&amp;$P$2))+(COUNTIF('Round 1 - Hole by Hole'!Q117,"="&amp;$Q$2))+(COUNTIF('Round 1 - Hole by Hole'!R117,"="&amp;$R$2))+(COUNTIF('Round 1 - Hole by Hole'!S117,"="&amp;$S$2))+(COUNTIF('Round 1 - Hole by Hole'!T117,"="&amp;$T$2))</f>
        <v>13</v>
      </c>
      <c r="F120" s="87">
        <f>SUM(COUNTIF('Round 1 - Hole by Hole'!B117,"="&amp;$B$2+1))+(COUNTIF('Round 1 - Hole by Hole'!C117,"="&amp;$C$2+1))+(COUNTIF('Round 1 - Hole by Hole'!D117,"="&amp;$D$2+1))+(COUNTIF('Round 1 - Hole by Hole'!E117,"="&amp;$E$2+1))+(COUNTIF('Round 1 - Hole by Hole'!F117,"="&amp;$F$2+1))+(COUNTIF('Round 1 - Hole by Hole'!G117,"="&amp;$G$2+1))+(COUNTIF('Round 1 - Hole by Hole'!H117,"="&amp;$H$2+1))+(COUNTIF('Round 1 - Hole by Hole'!I117,"="&amp;$I$2+1))+(COUNTIF('Round 1 - Hole by Hole'!J117,"="&amp;$J$2+1))+(COUNTIF('Round 1 - Hole by Hole'!L117,"="&amp;$L$2+1))+(COUNTIF('Round 1 - Hole by Hole'!M117,"="&amp;$M$2+1))+(COUNTIF('Round 1 - Hole by Hole'!N117,"="&amp;$N$2+1))+(COUNTIF('Round 1 - Hole by Hole'!O117,"="&amp;$O$2+1))+(COUNTIF('Round 1 - Hole by Hole'!P117,"="&amp;$P$2+1))+(COUNTIF('Round 1 - Hole by Hole'!Q117,"="&amp;$Q$2+1))+(COUNTIF('Round 1 - Hole by Hole'!R117,"="&amp;$R$2+1))+(COUNTIF('Round 1 - Hole by Hole'!S117,"="&amp;$S$2+1))+(COUNTIF('Round 1 - Hole by Hole'!T117,"="&amp;$T$2+1))</f>
        <v>1</v>
      </c>
      <c r="G120" s="87">
        <f>SUM(COUNTIF('Round 1 - Hole by Hole'!B117,"="&amp;$B$2+2))+(COUNTIF('Round 1 - Hole by Hole'!C117,"="&amp;$C$2+2))+(COUNTIF('Round 1 - Hole by Hole'!D117,"="&amp;$D$2+2))+(COUNTIF('Round 1 - Hole by Hole'!E117,"="&amp;$E$2+2))+(COUNTIF('Round 1 - Hole by Hole'!F117,"="&amp;$F$2+2))+(COUNTIF('Round 1 - Hole by Hole'!G117,"="&amp;$G$2+2))+(COUNTIF('Round 1 - Hole by Hole'!H117,"="&amp;$H$2+2))+(COUNTIF('Round 1 - Hole by Hole'!I117,"="&amp;$I$2+2))+(COUNTIF('Round 1 - Hole by Hole'!J117,"="&amp;$J$2+2))+(COUNTIF('Round 1 - Hole by Hole'!L117,"="&amp;$L$2+2))+(COUNTIF('Round 1 - Hole by Hole'!M117,"="&amp;$M$2+2))+(COUNTIF('Round 1 - Hole by Hole'!N117,"="&amp;$N$2+2))+(COUNTIF('Round 1 - Hole by Hole'!O117,"="&amp;$O$2+2))+(COUNTIF('Round 1 - Hole by Hole'!P117,"="&amp;$P$2+2))+(COUNTIF('Round 1 - Hole by Hole'!Q117,"="&amp;$Q$2+2))+(COUNTIF('Round 1 - Hole by Hole'!R117,"="&amp;$R$2+2))+(COUNTIF('Round 1 - Hole by Hole'!S117,"="&amp;$S$2+2))+(COUNTIF('Round 1 - Hole by Hole'!T117,"="&amp;$T$2+2))</f>
        <v>1</v>
      </c>
      <c r="H120" s="87">
        <f>SUM(COUNTIF('Round 1 - Hole by Hole'!B117,"&gt;"&amp;$B$2+2.1))+(COUNTIF('Round 1 - Hole by Hole'!C117,"&gt;"&amp;$C$2+2.1))+(COUNTIF('Round 1 - Hole by Hole'!D117,"&gt;"&amp;$D$2+2.1))+(COUNTIF('Round 1 - Hole by Hole'!E117,"&gt;"&amp;$E$2+2.1))+(COUNTIF('Round 1 - Hole by Hole'!F117,"&gt;"&amp;$F$2+2.1))+(COUNTIF('Round 1 - Hole by Hole'!G117,"&gt;"&amp;$G$2+2.1))+(COUNTIF('Round 1 - Hole by Hole'!H117,"&gt;"&amp;$H$2+2.1))+(COUNTIF('Round 1 - Hole by Hole'!I117,"&gt;"&amp;$I$2+2.1))+(COUNTIF('Round 1 - Hole by Hole'!J117,"&gt;"&amp;$J$2+2.1))+(COUNTIF('Round 1 - Hole by Hole'!L117,"&gt;"&amp;$L$2+2.1))+(COUNTIF('Round 1 - Hole by Hole'!M117,"&gt;"&amp;$M$2+2.1))+(COUNTIF('Round 1 - Hole by Hole'!N117,"&gt;"&amp;$N$2+2.1))+(COUNTIF('Round 1 - Hole by Hole'!O117,"&gt;"&amp;$O$2+2.1))+(COUNTIF('Round 1 - Hole by Hole'!P117,"&gt;"&amp;$P$2+2.1))+(COUNTIF('Round 1 - Hole by Hole'!Q117,"&gt;"&amp;$Q$2+2.1))+(COUNTIF('Round 1 - Hole by Hole'!R117,"&gt;"&amp;$R$2+2.1))+(COUNTIF('Round 1 - Hole by Hole'!S117,"&gt;"&amp;$S$2+2.1))+(COUNTIF('Round 1 - Hole by Hole'!T117,"&gt;"&amp;$T$2+2.1))</f>
        <v>0</v>
      </c>
      <c r="J120" s="86">
        <f>SUM(COUNTIF('Round 2 - Hole by Hole'!B117,"&lt;"&amp;$B$2-1.9))+(COUNTIF('Round 2 - Hole by Hole'!C117,"&lt;"&amp;$C$2-1.9))+(COUNTIF('Round 2 - Hole by Hole'!D117,"&lt;"&amp;$D$2-1.9))+(COUNTIF('Round 2 - Hole by Hole'!E117,"&lt;"&amp;$E$2-1.9))+(COUNTIF('Round 2 - Hole by Hole'!F117,"&lt;"&amp;$F$2-1.9))+(COUNTIF('Round 2 - Hole by Hole'!G117,"&lt;"&amp;$G$2-1.9))+(COUNTIF('Round 2 - Hole by Hole'!H117,"&lt;"&amp;$H$2-1.9))+(COUNTIF('Round 2 - Hole by Hole'!I117,"&lt;"&amp;$I$2-1.9))+(COUNTIF('Round 2 - Hole by Hole'!J117,"&lt;"&amp;$J$2-1.9))+(COUNTIF('Round 2 - Hole by Hole'!L117,"&lt;"&amp;$L$2-1.9))+(COUNTIF('Round 2 - Hole by Hole'!M117,"&lt;"&amp;$M$2-1.9))+(COUNTIF('Round 2 - Hole by Hole'!N117,"&lt;"&amp;$N$2-1.9))+(COUNTIF('Round 2 - Hole by Hole'!O117,"&lt;"&amp;$O$2-1.9))+(COUNTIF('Round 2 - Hole by Hole'!P117,"&lt;"&amp;$P$2-1.9))+(COUNTIF('Round 2 - Hole by Hole'!Q117,"&lt;"&amp;$Q$2-1.9))+(COUNTIF('Round 2 - Hole by Hole'!R117,"&lt;"&amp;$R$2-1.9))+(COUNTIF('Round 2 - Hole by Hole'!S117,"&lt;"&amp;$S$2-1.9))+(COUNTIF('Round 2 - Hole by Hole'!T117,"&lt;"&amp;$T$2-1.9))</f>
        <v>0</v>
      </c>
      <c r="K120" s="87">
        <f>SUM(COUNTIF('Round 2 - Hole by Hole'!B117,"="&amp;$B$2-1))+(COUNTIF('Round 2 - Hole by Hole'!C117,"="&amp;$C$2-1))+(COUNTIF('Round 2 - Hole by Hole'!D117,"="&amp;$D$2-1))+(COUNTIF('Round 2 - Hole by Hole'!E117,"="&amp;$E$2-1))+(COUNTIF('Round 2 - Hole by Hole'!F117,"="&amp;$F$2-1))+(COUNTIF('Round 2 - Hole by Hole'!G117,"="&amp;$G$2-1))+(COUNTIF('Round 2 - Hole by Hole'!H117,"="&amp;$H$2-1))+(COUNTIF('Round 2 - Hole by Hole'!I117,"="&amp;$I$2-1))+(COUNTIF('Round 2 - Hole by Hole'!J117,"="&amp;$J$2-1))+(COUNTIF('Round 2 - Hole by Hole'!L117,"="&amp;$L$2-1))+(COUNTIF('Round 2 - Hole by Hole'!M117,"="&amp;$M$2-1))+(COUNTIF('Round 2 - Hole by Hole'!N117,"="&amp;$N$2-1))+(COUNTIF('Round 2 - Hole by Hole'!O117,"="&amp;$O$2-1))+(COUNTIF('Round 2 - Hole by Hole'!P117,"="&amp;$P$2-1))+(COUNTIF('Round 2 - Hole by Hole'!Q117,"="&amp;$Q$2-1))+(COUNTIF('Round 2 - Hole by Hole'!R117,"="&amp;$R$2-1))+(COUNTIF('Round 2 - Hole by Hole'!S117,"="&amp;$S$2-1))+(COUNTIF('Round 2 - Hole by Hole'!T117,"="&amp;$T$2-1))</f>
        <v>4</v>
      </c>
      <c r="L120" s="87">
        <f>SUM(COUNTIF('Round 2 - Hole by Hole'!B117,"="&amp;$B$2))+(COUNTIF('Round 2 - Hole by Hole'!C117,"="&amp;$C$2))+(COUNTIF('Round 2 - Hole by Hole'!D117,"="&amp;$D$2))+(COUNTIF('Round 2 - Hole by Hole'!E117,"="&amp;$E$2))+(COUNTIF('Round 2 - Hole by Hole'!F117,"="&amp;$F$2))+(COUNTIF('Round 2 - Hole by Hole'!G117,"="&amp;$G$2))+(COUNTIF('Round 2 - Hole by Hole'!H117,"="&amp;$H$2))+(COUNTIF('Round 2 - Hole by Hole'!I117,"="&amp;$I$2))+(COUNTIF('Round 2 - Hole by Hole'!J117,"="&amp;$J$2))+(COUNTIF('Round 2 - Hole by Hole'!L117,"="&amp;$L$2))+(COUNTIF('Round 2 - Hole by Hole'!M117,"="&amp;$M$2))+(COUNTIF('Round 2 - Hole by Hole'!N117,"="&amp;$N$2))+(COUNTIF('Round 2 - Hole by Hole'!O117,"="&amp;$O$2))+(COUNTIF('Round 2 - Hole by Hole'!P117,"="&amp;$P$2))+(COUNTIF('Round 2 - Hole by Hole'!Q117,"="&amp;$Q$2))+(COUNTIF('Round 2 - Hole by Hole'!R117,"="&amp;$R$2))+(COUNTIF('Round 2 - Hole by Hole'!S117,"="&amp;$S$2))+(COUNTIF('Round 2 - Hole by Hole'!T117,"="&amp;$T$2))</f>
        <v>9</v>
      </c>
      <c r="M120" s="87">
        <f>SUM(COUNTIF('Round 2 - Hole by Hole'!B117,"="&amp;$B$2+1))+(COUNTIF('Round 2 - Hole by Hole'!C117,"="&amp;$C$2+1))+(COUNTIF('Round 2 - Hole by Hole'!D117,"="&amp;$D$2+1))+(COUNTIF('Round 2 - Hole by Hole'!E117,"="&amp;$E$2+1))+(COUNTIF('Round 2 - Hole by Hole'!F117,"="&amp;$F$2+1))+(COUNTIF('Round 2 - Hole by Hole'!G117,"="&amp;$G$2+1))+(COUNTIF('Round 2 - Hole by Hole'!H117,"="&amp;$H$2+1))+(COUNTIF('Round 2 - Hole by Hole'!I117,"="&amp;$I$2+1))+(COUNTIF('Round 2 - Hole by Hole'!J117,"="&amp;$J$2+1))+(COUNTIF('Round 2 - Hole by Hole'!L117,"="&amp;$L$2+1))+(COUNTIF('Round 2 - Hole by Hole'!M117,"="&amp;$M$2+1))+(COUNTIF('Round 2 - Hole by Hole'!N117,"="&amp;$N$2+1))+(COUNTIF('Round 2 - Hole by Hole'!O117,"="&amp;$O$2+1))+(COUNTIF('Round 2 - Hole by Hole'!P117,"="&amp;$P$2+1))+(COUNTIF('Round 2 - Hole by Hole'!Q117,"="&amp;$Q$2+1))+(COUNTIF('Round 2 - Hole by Hole'!R117,"="&amp;$R$2+1))+(COUNTIF('Round 2 - Hole by Hole'!S117,"="&amp;$S$2+1))+(COUNTIF('Round 2 - Hole by Hole'!T117,"="&amp;$T$2+1))</f>
        <v>2</v>
      </c>
      <c r="N120" s="87">
        <f>SUM(COUNTIF('Round 2 - Hole by Hole'!B117,"="&amp;$B$2+2))+(COUNTIF('Round 2 - Hole by Hole'!C117,"="&amp;$C$2+2))+(COUNTIF('Round 2 - Hole by Hole'!D117,"="&amp;$D$2+2))+(COUNTIF('Round 2 - Hole by Hole'!E117,"="&amp;$E$2+2))+(COUNTIF('Round 2 - Hole by Hole'!F117,"="&amp;$F$2+2))+(COUNTIF('Round 2 - Hole by Hole'!G117,"="&amp;$G$2+2))+(COUNTIF('Round 2 - Hole by Hole'!H117,"="&amp;$H$2+2))+(COUNTIF('Round 2 - Hole by Hole'!I117,"="&amp;$I$2+2))+(COUNTIF('Round 2 - Hole by Hole'!J117,"="&amp;$J$2+2))+(COUNTIF('Round 2 - Hole by Hole'!L117,"="&amp;$L$2+2))+(COUNTIF('Round 2 - Hole by Hole'!M117,"="&amp;$M$2+2))+(COUNTIF('Round 2 - Hole by Hole'!N117,"="&amp;$N$2+2))+(COUNTIF('Round 2 - Hole by Hole'!O117,"="&amp;$O$2+2))+(COUNTIF('Round 2 - Hole by Hole'!P117,"="&amp;$P$2+2))+(COUNTIF('Round 2 - Hole by Hole'!Q117,"="&amp;$Q$2+2))+(COUNTIF('Round 2 - Hole by Hole'!R117,"="&amp;$R$2+2))+(COUNTIF('Round 2 - Hole by Hole'!S117,"="&amp;$S$2+2))+(COUNTIF('Round 2 - Hole by Hole'!T117,"="&amp;$T$2+2))</f>
        <v>2</v>
      </c>
      <c r="O120" s="87">
        <f>SUM(COUNTIF('Round 2 - Hole by Hole'!B117,"&gt;"&amp;$B$2+2.1))+(COUNTIF('Round 2 - Hole by Hole'!C117,"&gt;"&amp;$C$2+2.1))+(COUNTIF('Round 2 - Hole by Hole'!D117,"&gt;"&amp;$D$2+2.1))+(COUNTIF('Round 2 - Hole by Hole'!E117,"&gt;"&amp;$E$2+2.1))+(COUNTIF('Round 2 - Hole by Hole'!F117,"&gt;"&amp;$F$2+2.1))+(COUNTIF('Round 2 - Hole by Hole'!G117,"&gt;"&amp;$G$2+2.1))+(COUNTIF('Round 2 - Hole by Hole'!H117,"&gt;"&amp;$H$2+2.1))+(COUNTIF('Round 2 - Hole by Hole'!I117,"&gt;"&amp;$I$2+2.1))+(COUNTIF('Round 2 - Hole by Hole'!J117,"&gt;"&amp;$J$2+2.1))+(COUNTIF('Round 2 - Hole by Hole'!L117,"&gt;"&amp;$L$2+2.1))+(COUNTIF('Round 2 - Hole by Hole'!M117,"&gt;"&amp;$M$2+2.1))+(COUNTIF('Round 2 - Hole by Hole'!N117,"&gt;"&amp;$N$2+2.1))+(COUNTIF('Round 2 - Hole by Hole'!O117,"&gt;"&amp;$O$2+2.1))+(COUNTIF('Round 2 - Hole by Hole'!P117,"&gt;"&amp;$P$2+2.1))+(COUNTIF('Round 2 - Hole by Hole'!Q117,"&gt;"&amp;$Q$2+2.1))+(COUNTIF('Round 2 - Hole by Hole'!R117,"&gt;"&amp;$R$2+2.1))+(COUNTIF('Round 2 - Hole by Hole'!S117,"&gt;"&amp;$S$2+2.1))+(COUNTIF('Round 2 - Hole by Hole'!T117,"&gt;"&amp;$T$2+2.1))</f>
        <v>1</v>
      </c>
      <c r="Q120" s="86">
        <f>SUM(COUNTIF('Round 3 - Hole by Hole'!B117,"&lt;"&amp;$B$3-1.9))+(COUNTIF('Round 3 - Hole by Hole'!C117,"&lt;"&amp;$C$3-1.9))+(COUNTIF('Round 3 - Hole by Hole'!D117,"&lt;"&amp;$D$3-1.9))+(COUNTIF('Round 3 - Hole by Hole'!E117,"&lt;"&amp;$E$3-1.9))+(COUNTIF('Round 3 - Hole by Hole'!F117,"&lt;"&amp;$F$3-1.9))+(COUNTIF('Round 3 - Hole by Hole'!G117,"&lt;"&amp;$G$3-1.9))+(COUNTIF('Round 3 - Hole by Hole'!H117,"&lt;"&amp;$H$3-1.9))+(COUNTIF('Round 3 - Hole by Hole'!I117,"&lt;"&amp;$I$3-1.9))+(COUNTIF('Round 3 - Hole by Hole'!J117,"&lt;"&amp;$J$3-1.9))+(COUNTIF('Round 3 - Hole by Hole'!L117,"&lt;"&amp;$L$3-1.9))+(COUNTIF('Round 3 - Hole by Hole'!M117,"&lt;"&amp;$M$3-1.9))+(COUNTIF('Round 3 - Hole by Hole'!N117,"&lt;"&amp;$N$3-1.9))+(COUNTIF('Round 3 - Hole by Hole'!O117,"&lt;"&amp;$O$3-1.9))+(COUNTIF('Round 3 - Hole by Hole'!P117,"&lt;"&amp;$P$3-1.9))+(COUNTIF('Round 3 - Hole by Hole'!Q117,"&lt;"&amp;$Q$3-1.9))+(COUNTIF('Round 3 - Hole by Hole'!R117,"&lt;"&amp;$R$3-1.9))+(COUNTIF('Round 3 - Hole by Hole'!S117,"&lt;"&amp;$S$3-1.9))+(COUNTIF('Round 3 - Hole by Hole'!T117,"&lt;"&amp;$T$3-1.9))</f>
        <v>0</v>
      </c>
      <c r="R120" s="87">
        <f>SUM(COUNTIF('Round 3 - Hole by Hole'!B117,"="&amp;$B$3-1))+(COUNTIF('Round 3 - Hole by Hole'!C117,"="&amp;$C$3-1))+(COUNTIF('Round 3 - Hole by Hole'!D117,"="&amp;$D$3-1))+(COUNTIF('Round 3 - Hole by Hole'!E117,"="&amp;$E$3-1))+(COUNTIF('Round 3 - Hole by Hole'!F117,"="&amp;$F$3-1))+(COUNTIF('Round 3 - Hole by Hole'!G117,"="&amp;$G$3-1))+(COUNTIF('Round 3 - Hole by Hole'!H117,"="&amp;$H$3-1))+(COUNTIF('Round 3 - Hole by Hole'!I117,"="&amp;$I$3-1))+(COUNTIF('Round 3 - Hole by Hole'!J117,"="&amp;$J$3-1))+(COUNTIF('Round 3 - Hole by Hole'!L117,"="&amp;$L$3-1))+(COUNTIF('Round 3 - Hole by Hole'!M117,"="&amp;$M$3-1))+(COUNTIF('Round 3 - Hole by Hole'!N117,"="&amp;$N$3-1))+(COUNTIF('Round 3 - Hole by Hole'!O117,"="&amp;$O$3-1))+(COUNTIF('Round 3 - Hole by Hole'!P117,"="&amp;$P$3-1))+(COUNTIF('Round 3 - Hole by Hole'!Q117,"="&amp;$Q$3-1))+(COUNTIF('Round 3 - Hole by Hole'!R117,"="&amp;$R$3-1))+(COUNTIF('Round 3 - Hole by Hole'!S117,"="&amp;$S$3-1))+(COUNTIF('Round 3 - Hole by Hole'!T117,"="&amp;$T$3-1))</f>
        <v>4</v>
      </c>
      <c r="S120" s="87">
        <f>SUM(COUNTIF('Round 3 - Hole by Hole'!B117,"="&amp;$B$3))+(COUNTIF('Round 3 - Hole by Hole'!C117,"="&amp;$C$3))+(COUNTIF('Round 3 - Hole by Hole'!D117,"="&amp;$D$3))+(COUNTIF('Round 3 - Hole by Hole'!E117,"="&amp;$E$3))+(COUNTIF('Round 3 - Hole by Hole'!F117,"="&amp;$F$3))+(COUNTIF('Round 3 - Hole by Hole'!G117,"="&amp;$G$3))+(COUNTIF('Round 3 - Hole by Hole'!H117,"="&amp;$H$3))+(COUNTIF('Round 3 - Hole by Hole'!I117,"="&amp;$I$3))+(COUNTIF('Round 3 - Hole by Hole'!J117,"="&amp;$J$3))+(COUNTIF('Round 3 - Hole by Hole'!L117,"="&amp;$L$3))+(COUNTIF('Round 3 - Hole by Hole'!M117,"="&amp;$M$3))+(COUNTIF('Round 3 - Hole by Hole'!N117,"="&amp;$N$3))+(COUNTIF('Round 3 - Hole by Hole'!O117,"="&amp;$O$3))+(COUNTIF('Round 3 - Hole by Hole'!P117,"="&amp;$P$3))+(COUNTIF('Round 3 - Hole by Hole'!Q117,"="&amp;$Q$3))+(COUNTIF('Round 3 - Hole by Hole'!R117,"="&amp;$R$3))+(COUNTIF('Round 3 - Hole by Hole'!S117,"="&amp;$S$3))+(COUNTIF('Round 3 - Hole by Hole'!T117,"="&amp;$T$3))</f>
        <v>11</v>
      </c>
      <c r="T120" s="87">
        <f>SUM(COUNTIF('Round 3 - Hole by Hole'!B117,"="&amp;$B$3+1))+(COUNTIF('Round 3 - Hole by Hole'!C117,"="&amp;$C$3+1))+(COUNTIF('Round 3 - Hole by Hole'!D117,"="&amp;$D$3+1))+(COUNTIF('Round 3 - Hole by Hole'!E117,"="&amp;$E$3+1))+(COUNTIF('Round 3 - Hole by Hole'!F117,"="&amp;$F$3+1))+(COUNTIF('Round 3 - Hole by Hole'!G117,"="&amp;$G$3+1))+(COUNTIF('Round 3 - Hole by Hole'!H117,"="&amp;$H$3+1))+(COUNTIF('Round 3 - Hole by Hole'!I117,"="&amp;$I$3+1))+(COUNTIF('Round 3 - Hole by Hole'!J117,"="&amp;$J$3+1))+(COUNTIF('Round 3 - Hole by Hole'!L117,"="&amp;$L$3+1))+(COUNTIF('Round 3 - Hole by Hole'!M117,"="&amp;$M$3+1))+(COUNTIF('Round 3 - Hole by Hole'!N117,"="&amp;$N$3+1))+(COUNTIF('Round 3 - Hole by Hole'!O117,"="&amp;$O$3+1))+(COUNTIF('Round 3 - Hole by Hole'!P117,"="&amp;$P$3+1))+(COUNTIF('Round 3 - Hole by Hole'!Q117,"="&amp;$Q$3+1))+(COUNTIF('Round 3 - Hole by Hole'!R117,"="&amp;$R$3+1))+(COUNTIF('Round 3 - Hole by Hole'!S117,"="&amp;$S$3+1))+(COUNTIF('Round 3 - Hole by Hole'!T117,"="&amp;$T$3+1))</f>
        <v>2</v>
      </c>
      <c r="U120" s="87">
        <f>SUM(COUNTIF('Round 3 - Hole by Hole'!B117,"="&amp;$B$3+2))+(COUNTIF('Round 3 - Hole by Hole'!C117,"="&amp;$C$3+2))+(COUNTIF('Round 3 - Hole by Hole'!D117,"="&amp;$D$3+2))+(COUNTIF('Round 3 - Hole by Hole'!E117,"="&amp;$E$3+2))+(COUNTIF('Round 3 - Hole by Hole'!F117,"="&amp;$F$3+2))+(COUNTIF('Round 3 - Hole by Hole'!G117,"="&amp;$G$3+2))+(COUNTIF('Round 3 - Hole by Hole'!H117,"="&amp;$H$3+2))+(COUNTIF('Round 3 - Hole by Hole'!I117,"="&amp;$I$3+2))+(COUNTIF('Round 3 - Hole by Hole'!J117,"="&amp;$J$3+2))+(COUNTIF('Round 3 - Hole by Hole'!L117,"="&amp;$L$3+2))+(COUNTIF('Round 3 - Hole by Hole'!M117,"="&amp;$M$3+2))+(COUNTIF('Round 3 - Hole by Hole'!N117,"="&amp;$N$3+2))+(COUNTIF('Round 3 - Hole by Hole'!O117,"="&amp;$O$3+2))+(COUNTIF('Round 3 - Hole by Hole'!P117,"="&amp;$P$3+2))+(COUNTIF('Round 3 - Hole by Hole'!Q117,"="&amp;$Q$3+2))+(COUNTIF('Round 3 - Hole by Hole'!R117,"="&amp;$R$3+2))+(COUNTIF('Round 3 - Hole by Hole'!S117,"="&amp;$S$3+2))+(COUNTIF('Round 3 - Hole by Hole'!T117,"="&amp;$T$3+2))</f>
        <v>1</v>
      </c>
      <c r="V120" s="87">
        <f>SUM(COUNTIF('Round 3 - Hole by Hole'!B117,"&gt;"&amp;$B$3+2.1))+(COUNTIF('Round 3 - Hole by Hole'!C117,"&gt;"&amp;$C$3+2.1))+(COUNTIF('Round 3 - Hole by Hole'!D117,"&gt;"&amp;$D$3+2.1))+(COUNTIF('Round 3 - Hole by Hole'!E117,"&gt;"&amp;$E$3+2.1))+(COUNTIF('Round 3 - Hole by Hole'!F117,"&gt;"&amp;$F$3+2.1))+(COUNTIF('Round 3 - Hole by Hole'!G117,"&gt;"&amp;$G$3+2.1))+(COUNTIF('Round 3 - Hole by Hole'!H117,"&gt;"&amp;$H$3+2.1))+(COUNTIF('Round 3 - Hole by Hole'!I117,"&gt;"&amp;$I$3+2.1))+(COUNTIF('Round 3 - Hole by Hole'!J117,"&gt;"&amp;$J$3+2.1))+(COUNTIF('Round 3 - Hole by Hole'!L117,"&gt;"&amp;$L$3+2.1))+(COUNTIF('Round 3 - Hole by Hole'!M117,"&gt;"&amp;$M$3+2.1))+(COUNTIF('Round 3 - Hole by Hole'!N117,"&gt;"&amp;$N$3+2.1))+(COUNTIF('Round 3 - Hole by Hole'!O117,"&gt;"&amp;$O$3+2.1))+(COUNTIF('Round 3 - Hole by Hole'!P117,"&gt;"&amp;$P$3+2.1))+(COUNTIF('Round 3 - Hole by Hole'!Q117,"&gt;"&amp;$Q$3+2.1))+(COUNTIF('Round 3 - Hole by Hole'!R117,"&gt;"&amp;$R$3+2.1))+(COUNTIF('Round 3 - Hole by Hole'!S117,"&gt;"&amp;$S$3+2.1))+(COUNTIF('Round 3 - Hole by Hole'!T117,"&gt;"&amp;$T$3+2.1))</f>
        <v>0</v>
      </c>
      <c r="X120" s="86">
        <f>SUM(C120,J120,Q120)</f>
        <v>1</v>
      </c>
      <c r="Y120" s="86">
        <f t="shared" ref="Y120:Y124" si="169">SUM(D120,K120,R120)</f>
        <v>10</v>
      </c>
      <c r="Z120" s="86">
        <f t="shared" ref="Z120:Z124" si="170">SUM(E120,L120,S120)</f>
        <v>33</v>
      </c>
      <c r="AA120" s="86">
        <f t="shared" ref="AA120:AA124" si="171">SUM(F120,M120,T120)</f>
        <v>5</v>
      </c>
      <c r="AB120" s="86">
        <f t="shared" ref="AB120:AB124" si="172">SUM(G120,N120,U120)</f>
        <v>4</v>
      </c>
      <c r="AC120" s="86">
        <f>SUM(H120,O120,V120)</f>
        <v>1</v>
      </c>
    </row>
    <row r="121" spans="1:29">
      <c r="A121" s="60" t="str">
        <f>'Players by Team'!G43</f>
        <v>KINSEY RAY</v>
      </c>
      <c r="B121" s="90"/>
      <c r="C121" s="110">
        <f>SUM(COUNTIF('Round 1 - Hole by Hole'!B118,"&lt;"&amp;$B$2-1.9))+(COUNTIF('Round 1 - Hole by Hole'!C118,"&lt;"&amp;$C$2-1.9))+(COUNTIF('Round 1 - Hole by Hole'!D118,"&lt;"&amp;$D$2-1.9))+(COUNTIF('Round 1 - Hole by Hole'!E118,"&lt;"&amp;$E$2-1.9))+(COUNTIF('Round 1 - Hole by Hole'!F118,"&lt;"&amp;$F$2-1.9))+(COUNTIF('Round 1 - Hole by Hole'!G118,"&lt;"&amp;$G$2-1.9))+(COUNTIF('Round 1 - Hole by Hole'!H118,"&lt;"&amp;$H$2-1.9))+(COUNTIF('Round 1 - Hole by Hole'!I118,"&lt;"&amp;$I$2-1.9))+(COUNTIF('Round 1 - Hole by Hole'!J118,"&lt;"&amp;$J$2-1.9))+(COUNTIF('Round 1 - Hole by Hole'!L118,"&lt;"&amp;$L$2-1.9))+(COUNTIF('Round 1 - Hole by Hole'!M118,"&lt;"&amp;$M$2-1.9))+(COUNTIF('Round 1 - Hole by Hole'!N118,"&lt;"&amp;$N$2-1.9))+(COUNTIF('Round 1 - Hole by Hole'!O118,"&lt;"&amp;$O$2-1.9))+(COUNTIF('Round 1 - Hole by Hole'!P118,"&lt;"&amp;$P$2-1.9))+(COUNTIF('Round 1 - Hole by Hole'!Q118,"&lt;"&amp;$Q$2-1.9))+(COUNTIF('Round 1 - Hole by Hole'!R118,"&lt;"&amp;$R$2-1.9))+(COUNTIF('Round 1 - Hole by Hole'!S118,"&lt;"&amp;$S$2-1.9))+(COUNTIF('Round 1 - Hole by Hole'!T118,"&lt;"&amp;$T$2-1.9))</f>
        <v>0</v>
      </c>
      <c r="D121" s="110">
        <f>SUM(COUNTIF('Round 1 - Hole by Hole'!B118,"="&amp;$B$2-1))+(COUNTIF('Round 1 - Hole by Hole'!C118,"="&amp;$C$2-1))+(COUNTIF('Round 1 - Hole by Hole'!D118,"="&amp;$D$2-1))+(COUNTIF('Round 1 - Hole by Hole'!E118,"="&amp;$E$2-1))+(COUNTIF('Round 1 - Hole by Hole'!F118,"="&amp;$F$2-1))+(COUNTIF('Round 1 - Hole by Hole'!G118,"="&amp;$G$2-1))+(COUNTIF('Round 1 - Hole by Hole'!H118,"="&amp;$H$2-1))+(COUNTIF('Round 1 - Hole by Hole'!I118,"="&amp;$I$2-1))+(COUNTIF('Round 1 - Hole by Hole'!J118,"="&amp;$J$2-1))+(COUNTIF('Round 1 - Hole by Hole'!L118,"="&amp;$L$2-1))+(COUNTIF('Round 1 - Hole by Hole'!M118,"="&amp;$M$2-1))+(COUNTIF('Round 1 - Hole by Hole'!N118,"="&amp;$N$2-1))+(COUNTIF('Round 1 - Hole by Hole'!O118,"="&amp;$O$2-1))+(COUNTIF('Round 1 - Hole by Hole'!P118,"="&amp;$P$2-1))+(COUNTIF('Round 1 - Hole by Hole'!Q118,"="&amp;$Q$2-1))+(COUNTIF('Round 1 - Hole by Hole'!R118,"="&amp;$R$2-1))+(COUNTIF('Round 1 - Hole by Hole'!S118,"="&amp;$S$2-1))+(COUNTIF('Round 1 - Hole by Hole'!T118,"="&amp;$T$2-1))</f>
        <v>4</v>
      </c>
      <c r="E121" s="110">
        <f>SUM(COUNTIF('Round 1 - Hole by Hole'!B118,"="&amp;$B$2))+(COUNTIF('Round 1 - Hole by Hole'!C118,"="&amp;$C$2))+(COUNTIF('Round 1 - Hole by Hole'!D118,"="&amp;$D$2))+(COUNTIF('Round 1 - Hole by Hole'!E118,"="&amp;$E$2))+(COUNTIF('Round 1 - Hole by Hole'!F118,"="&amp;$F$2))+(COUNTIF('Round 1 - Hole by Hole'!G118,"="&amp;$G$2))+(COUNTIF('Round 1 - Hole by Hole'!H118,"="&amp;$H$2))+(COUNTIF('Round 1 - Hole by Hole'!I118,"="&amp;$I$2))+(COUNTIF('Round 1 - Hole by Hole'!J118,"="&amp;$J$2))+(COUNTIF('Round 1 - Hole by Hole'!L118,"="&amp;$L$2))+(COUNTIF('Round 1 - Hole by Hole'!M118,"="&amp;$M$2))+(COUNTIF('Round 1 - Hole by Hole'!N118,"="&amp;$N$2))+(COUNTIF('Round 1 - Hole by Hole'!O118,"="&amp;$O$2))+(COUNTIF('Round 1 - Hole by Hole'!P118,"="&amp;$P$2))+(COUNTIF('Round 1 - Hole by Hole'!Q118,"="&amp;$Q$2))+(COUNTIF('Round 1 - Hole by Hole'!R118,"="&amp;$R$2))+(COUNTIF('Round 1 - Hole by Hole'!S118,"="&amp;$S$2))+(COUNTIF('Round 1 - Hole by Hole'!T118,"="&amp;$T$2))</f>
        <v>9</v>
      </c>
      <c r="F121" s="110">
        <f>SUM(COUNTIF('Round 1 - Hole by Hole'!B118,"="&amp;$B$2+1))+(COUNTIF('Round 1 - Hole by Hole'!C118,"="&amp;$C$2+1))+(COUNTIF('Round 1 - Hole by Hole'!D118,"="&amp;$D$2+1))+(COUNTIF('Round 1 - Hole by Hole'!E118,"="&amp;$E$2+1))+(COUNTIF('Round 1 - Hole by Hole'!F118,"="&amp;$F$2+1))+(COUNTIF('Round 1 - Hole by Hole'!G118,"="&amp;$G$2+1))+(COUNTIF('Round 1 - Hole by Hole'!H118,"="&amp;$H$2+1))+(COUNTIF('Round 1 - Hole by Hole'!I118,"="&amp;$I$2+1))+(COUNTIF('Round 1 - Hole by Hole'!J118,"="&amp;$J$2+1))+(COUNTIF('Round 1 - Hole by Hole'!L118,"="&amp;$L$2+1))+(COUNTIF('Round 1 - Hole by Hole'!M118,"="&amp;$M$2+1))+(COUNTIF('Round 1 - Hole by Hole'!N118,"="&amp;$N$2+1))+(COUNTIF('Round 1 - Hole by Hole'!O118,"="&amp;$O$2+1))+(COUNTIF('Round 1 - Hole by Hole'!P118,"="&amp;$P$2+1))+(COUNTIF('Round 1 - Hole by Hole'!Q118,"="&amp;$Q$2+1))+(COUNTIF('Round 1 - Hole by Hole'!R118,"="&amp;$R$2+1))+(COUNTIF('Round 1 - Hole by Hole'!S118,"="&amp;$S$2+1))+(COUNTIF('Round 1 - Hole by Hole'!T118,"="&amp;$T$2+1))</f>
        <v>5</v>
      </c>
      <c r="G121" s="110">
        <f>SUM(COUNTIF('Round 1 - Hole by Hole'!B118,"="&amp;$B$2+2))+(COUNTIF('Round 1 - Hole by Hole'!C118,"="&amp;$C$2+2))+(COUNTIF('Round 1 - Hole by Hole'!D118,"="&amp;$D$2+2))+(COUNTIF('Round 1 - Hole by Hole'!E118,"="&amp;$E$2+2))+(COUNTIF('Round 1 - Hole by Hole'!F118,"="&amp;$F$2+2))+(COUNTIF('Round 1 - Hole by Hole'!G118,"="&amp;$G$2+2))+(COUNTIF('Round 1 - Hole by Hole'!H118,"="&amp;$H$2+2))+(COUNTIF('Round 1 - Hole by Hole'!I118,"="&amp;$I$2+2))+(COUNTIF('Round 1 - Hole by Hole'!J118,"="&amp;$J$2+2))+(COUNTIF('Round 1 - Hole by Hole'!L118,"="&amp;$L$2+2))+(COUNTIF('Round 1 - Hole by Hole'!M118,"="&amp;$M$2+2))+(COUNTIF('Round 1 - Hole by Hole'!N118,"="&amp;$N$2+2))+(COUNTIF('Round 1 - Hole by Hole'!O118,"="&amp;$O$2+2))+(COUNTIF('Round 1 - Hole by Hole'!P118,"="&amp;$P$2+2))+(COUNTIF('Round 1 - Hole by Hole'!Q118,"="&amp;$Q$2+2))+(COUNTIF('Round 1 - Hole by Hole'!R118,"="&amp;$R$2+2))+(COUNTIF('Round 1 - Hole by Hole'!S118,"="&amp;$S$2+2))+(COUNTIF('Round 1 - Hole by Hole'!T118,"="&amp;$T$2+2))</f>
        <v>0</v>
      </c>
      <c r="H121" s="110">
        <f>SUM(COUNTIF('Round 1 - Hole by Hole'!B118,"&gt;"&amp;$B$2+2.1))+(COUNTIF('Round 1 - Hole by Hole'!C118,"&gt;"&amp;$C$2+2.1))+(COUNTIF('Round 1 - Hole by Hole'!D118,"&gt;"&amp;$D$2+2.1))+(COUNTIF('Round 1 - Hole by Hole'!E118,"&gt;"&amp;$E$2+2.1))+(COUNTIF('Round 1 - Hole by Hole'!F118,"&gt;"&amp;$F$2+2.1))+(COUNTIF('Round 1 - Hole by Hole'!G118,"&gt;"&amp;$G$2+2.1))+(COUNTIF('Round 1 - Hole by Hole'!H118,"&gt;"&amp;$H$2+2.1))+(COUNTIF('Round 1 - Hole by Hole'!I118,"&gt;"&amp;$I$2+2.1))+(COUNTIF('Round 1 - Hole by Hole'!J118,"&gt;"&amp;$J$2+2.1))+(COUNTIF('Round 1 - Hole by Hole'!L118,"&gt;"&amp;$L$2+2.1))+(COUNTIF('Round 1 - Hole by Hole'!M118,"&gt;"&amp;$M$2+2.1))+(COUNTIF('Round 1 - Hole by Hole'!N118,"&gt;"&amp;$N$2+2.1))+(COUNTIF('Round 1 - Hole by Hole'!O118,"&gt;"&amp;$O$2+2.1))+(COUNTIF('Round 1 - Hole by Hole'!P118,"&gt;"&amp;$P$2+2.1))+(COUNTIF('Round 1 - Hole by Hole'!Q118,"&gt;"&amp;$Q$2+2.1))+(COUNTIF('Round 1 - Hole by Hole'!R118,"&gt;"&amp;$R$2+2.1))+(COUNTIF('Round 1 - Hole by Hole'!S118,"&gt;"&amp;$S$2+2.1))+(COUNTIF('Round 1 - Hole by Hole'!T118,"&gt;"&amp;$T$2+2.1))</f>
        <v>0</v>
      </c>
      <c r="J121" s="110">
        <f>SUM(COUNTIF('Round 2 - Hole by Hole'!B118,"&lt;"&amp;$B$2-1.9))+(COUNTIF('Round 2 - Hole by Hole'!C118,"&lt;"&amp;$C$2-1.9))+(COUNTIF('Round 2 - Hole by Hole'!D118,"&lt;"&amp;$D$2-1.9))+(COUNTIF('Round 2 - Hole by Hole'!E118,"&lt;"&amp;$E$2-1.9))+(COUNTIF('Round 2 - Hole by Hole'!F118,"&lt;"&amp;$F$2-1.9))+(COUNTIF('Round 2 - Hole by Hole'!G118,"&lt;"&amp;$G$2-1.9))+(COUNTIF('Round 2 - Hole by Hole'!H118,"&lt;"&amp;$H$2-1.9))+(COUNTIF('Round 2 - Hole by Hole'!I118,"&lt;"&amp;$I$2-1.9))+(COUNTIF('Round 2 - Hole by Hole'!J118,"&lt;"&amp;$J$2-1.9))+(COUNTIF('Round 2 - Hole by Hole'!L118,"&lt;"&amp;$L$2-1.9))+(COUNTIF('Round 2 - Hole by Hole'!M118,"&lt;"&amp;$M$2-1.9))+(COUNTIF('Round 2 - Hole by Hole'!N118,"&lt;"&amp;$N$2-1.9))+(COUNTIF('Round 2 - Hole by Hole'!O118,"&lt;"&amp;$O$2-1.9))+(COUNTIF('Round 2 - Hole by Hole'!P118,"&lt;"&amp;$P$2-1.9))+(COUNTIF('Round 2 - Hole by Hole'!Q118,"&lt;"&amp;$Q$2-1.9))+(COUNTIF('Round 2 - Hole by Hole'!R118,"&lt;"&amp;$R$2-1.9))+(COUNTIF('Round 2 - Hole by Hole'!S118,"&lt;"&amp;$S$2-1.9))+(COUNTIF('Round 2 - Hole by Hole'!T118,"&lt;"&amp;$T$2-1.9))</f>
        <v>0</v>
      </c>
      <c r="K121" s="110">
        <f>SUM(COUNTIF('Round 2 - Hole by Hole'!B118,"="&amp;$B$2-1))+(COUNTIF('Round 2 - Hole by Hole'!C118,"="&amp;$C$2-1))+(COUNTIF('Round 2 - Hole by Hole'!D118,"="&amp;$D$2-1))+(COUNTIF('Round 2 - Hole by Hole'!E118,"="&amp;$E$2-1))+(COUNTIF('Round 2 - Hole by Hole'!F118,"="&amp;$F$2-1))+(COUNTIF('Round 2 - Hole by Hole'!G118,"="&amp;$G$2-1))+(COUNTIF('Round 2 - Hole by Hole'!H118,"="&amp;$H$2-1))+(COUNTIF('Round 2 - Hole by Hole'!I118,"="&amp;$I$2-1))+(COUNTIF('Round 2 - Hole by Hole'!J118,"="&amp;$J$2-1))+(COUNTIF('Round 2 - Hole by Hole'!L118,"="&amp;$L$2-1))+(COUNTIF('Round 2 - Hole by Hole'!M118,"="&amp;$M$2-1))+(COUNTIF('Round 2 - Hole by Hole'!N118,"="&amp;$N$2-1))+(COUNTIF('Round 2 - Hole by Hole'!O118,"="&amp;$O$2-1))+(COUNTIF('Round 2 - Hole by Hole'!P118,"="&amp;$P$2-1))+(COUNTIF('Round 2 - Hole by Hole'!Q118,"="&amp;$Q$2-1))+(COUNTIF('Round 2 - Hole by Hole'!R118,"="&amp;$R$2-1))+(COUNTIF('Round 2 - Hole by Hole'!S118,"="&amp;$S$2-1))+(COUNTIF('Round 2 - Hole by Hole'!T118,"="&amp;$T$2-1))</f>
        <v>3</v>
      </c>
      <c r="L121" s="110">
        <f>SUM(COUNTIF('Round 2 - Hole by Hole'!B118,"="&amp;$B$2))+(COUNTIF('Round 2 - Hole by Hole'!C118,"="&amp;$C$2))+(COUNTIF('Round 2 - Hole by Hole'!D118,"="&amp;$D$2))+(COUNTIF('Round 2 - Hole by Hole'!E118,"="&amp;$E$2))+(COUNTIF('Round 2 - Hole by Hole'!F118,"="&amp;$F$2))+(COUNTIF('Round 2 - Hole by Hole'!G118,"="&amp;$G$2))+(COUNTIF('Round 2 - Hole by Hole'!H118,"="&amp;$H$2))+(COUNTIF('Round 2 - Hole by Hole'!I118,"="&amp;$I$2))+(COUNTIF('Round 2 - Hole by Hole'!J118,"="&amp;$J$2))+(COUNTIF('Round 2 - Hole by Hole'!L118,"="&amp;$L$2))+(COUNTIF('Round 2 - Hole by Hole'!M118,"="&amp;$M$2))+(COUNTIF('Round 2 - Hole by Hole'!N118,"="&amp;$N$2))+(COUNTIF('Round 2 - Hole by Hole'!O118,"="&amp;$O$2))+(COUNTIF('Round 2 - Hole by Hole'!P118,"="&amp;$P$2))+(COUNTIF('Round 2 - Hole by Hole'!Q118,"="&amp;$Q$2))+(COUNTIF('Round 2 - Hole by Hole'!R118,"="&amp;$R$2))+(COUNTIF('Round 2 - Hole by Hole'!S118,"="&amp;$S$2))+(COUNTIF('Round 2 - Hole by Hole'!T118,"="&amp;$T$2))</f>
        <v>8</v>
      </c>
      <c r="M121" s="110">
        <f>SUM(COUNTIF('Round 2 - Hole by Hole'!B118,"="&amp;$B$2+1))+(COUNTIF('Round 2 - Hole by Hole'!C118,"="&amp;$C$2+1))+(COUNTIF('Round 2 - Hole by Hole'!D118,"="&amp;$D$2+1))+(COUNTIF('Round 2 - Hole by Hole'!E118,"="&amp;$E$2+1))+(COUNTIF('Round 2 - Hole by Hole'!F118,"="&amp;$F$2+1))+(COUNTIF('Round 2 - Hole by Hole'!G118,"="&amp;$G$2+1))+(COUNTIF('Round 2 - Hole by Hole'!H118,"="&amp;$H$2+1))+(COUNTIF('Round 2 - Hole by Hole'!I118,"="&amp;$I$2+1))+(COUNTIF('Round 2 - Hole by Hole'!J118,"="&amp;$J$2+1))+(COUNTIF('Round 2 - Hole by Hole'!L118,"="&amp;$L$2+1))+(COUNTIF('Round 2 - Hole by Hole'!M118,"="&amp;$M$2+1))+(COUNTIF('Round 2 - Hole by Hole'!N118,"="&amp;$N$2+1))+(COUNTIF('Round 2 - Hole by Hole'!O118,"="&amp;$O$2+1))+(COUNTIF('Round 2 - Hole by Hole'!P118,"="&amp;$P$2+1))+(COUNTIF('Round 2 - Hole by Hole'!Q118,"="&amp;$Q$2+1))+(COUNTIF('Round 2 - Hole by Hole'!R118,"="&amp;$R$2+1))+(COUNTIF('Round 2 - Hole by Hole'!S118,"="&amp;$S$2+1))+(COUNTIF('Round 2 - Hole by Hole'!T118,"="&amp;$T$2+1))</f>
        <v>7</v>
      </c>
      <c r="N121" s="110">
        <f>SUM(COUNTIF('Round 2 - Hole by Hole'!B118,"="&amp;$B$2+2))+(COUNTIF('Round 2 - Hole by Hole'!C118,"="&amp;$C$2+2))+(COUNTIF('Round 2 - Hole by Hole'!D118,"="&amp;$D$2+2))+(COUNTIF('Round 2 - Hole by Hole'!E118,"="&amp;$E$2+2))+(COUNTIF('Round 2 - Hole by Hole'!F118,"="&amp;$F$2+2))+(COUNTIF('Round 2 - Hole by Hole'!G118,"="&amp;$G$2+2))+(COUNTIF('Round 2 - Hole by Hole'!H118,"="&amp;$H$2+2))+(COUNTIF('Round 2 - Hole by Hole'!I118,"="&amp;$I$2+2))+(COUNTIF('Round 2 - Hole by Hole'!J118,"="&amp;$J$2+2))+(COUNTIF('Round 2 - Hole by Hole'!L118,"="&amp;$L$2+2))+(COUNTIF('Round 2 - Hole by Hole'!M118,"="&amp;$M$2+2))+(COUNTIF('Round 2 - Hole by Hole'!N118,"="&amp;$N$2+2))+(COUNTIF('Round 2 - Hole by Hole'!O118,"="&amp;$O$2+2))+(COUNTIF('Round 2 - Hole by Hole'!P118,"="&amp;$P$2+2))+(COUNTIF('Round 2 - Hole by Hole'!Q118,"="&amp;$Q$2+2))+(COUNTIF('Round 2 - Hole by Hole'!R118,"="&amp;$R$2+2))+(COUNTIF('Round 2 - Hole by Hole'!S118,"="&amp;$S$2+2))+(COUNTIF('Round 2 - Hole by Hole'!T118,"="&amp;$T$2+2))</f>
        <v>0</v>
      </c>
      <c r="O121" s="110">
        <f>SUM(COUNTIF('Round 2 - Hole by Hole'!B118,"&gt;"&amp;$B$2+2.1))+(COUNTIF('Round 2 - Hole by Hole'!C118,"&gt;"&amp;$C$2+2.1))+(COUNTIF('Round 2 - Hole by Hole'!D118,"&gt;"&amp;$D$2+2.1))+(COUNTIF('Round 2 - Hole by Hole'!E118,"&gt;"&amp;$E$2+2.1))+(COUNTIF('Round 2 - Hole by Hole'!F118,"&gt;"&amp;$F$2+2.1))+(COUNTIF('Round 2 - Hole by Hole'!G118,"&gt;"&amp;$G$2+2.1))+(COUNTIF('Round 2 - Hole by Hole'!H118,"&gt;"&amp;$H$2+2.1))+(COUNTIF('Round 2 - Hole by Hole'!I118,"&gt;"&amp;$I$2+2.1))+(COUNTIF('Round 2 - Hole by Hole'!J118,"&gt;"&amp;$J$2+2.1))+(COUNTIF('Round 2 - Hole by Hole'!L118,"&gt;"&amp;$L$2+2.1))+(COUNTIF('Round 2 - Hole by Hole'!M118,"&gt;"&amp;$M$2+2.1))+(COUNTIF('Round 2 - Hole by Hole'!N118,"&gt;"&amp;$N$2+2.1))+(COUNTIF('Round 2 - Hole by Hole'!O118,"&gt;"&amp;$O$2+2.1))+(COUNTIF('Round 2 - Hole by Hole'!P118,"&gt;"&amp;$P$2+2.1))+(COUNTIF('Round 2 - Hole by Hole'!Q118,"&gt;"&amp;$Q$2+2.1))+(COUNTIF('Round 2 - Hole by Hole'!R118,"&gt;"&amp;$R$2+2.1))+(COUNTIF('Round 2 - Hole by Hole'!S118,"&gt;"&amp;$S$2+2.1))+(COUNTIF('Round 2 - Hole by Hole'!T118,"&gt;"&amp;$T$2+2.1))</f>
        <v>0</v>
      </c>
      <c r="Q121" s="110">
        <f>SUM(COUNTIF('Round 3 - Hole by Hole'!B118,"&lt;"&amp;$B$3-1.9))+(COUNTIF('Round 3 - Hole by Hole'!C118,"&lt;"&amp;$C$3-1.9))+(COUNTIF('Round 3 - Hole by Hole'!D118,"&lt;"&amp;$D$3-1.9))+(COUNTIF('Round 3 - Hole by Hole'!E118,"&lt;"&amp;$E$3-1.9))+(COUNTIF('Round 3 - Hole by Hole'!F118,"&lt;"&amp;$F$3-1.9))+(COUNTIF('Round 3 - Hole by Hole'!G118,"&lt;"&amp;$G$3-1.9))+(COUNTIF('Round 3 - Hole by Hole'!H118,"&lt;"&amp;$H$3-1.9))+(COUNTIF('Round 3 - Hole by Hole'!I118,"&lt;"&amp;$I$3-1.9))+(COUNTIF('Round 3 - Hole by Hole'!J118,"&lt;"&amp;$J$3-1.9))+(COUNTIF('Round 3 - Hole by Hole'!L118,"&lt;"&amp;$L$3-1.9))+(COUNTIF('Round 3 - Hole by Hole'!M118,"&lt;"&amp;$M$3-1.9))+(COUNTIF('Round 3 - Hole by Hole'!N118,"&lt;"&amp;$N$3-1.9))+(COUNTIF('Round 3 - Hole by Hole'!O118,"&lt;"&amp;$O$3-1.9))+(COUNTIF('Round 3 - Hole by Hole'!P118,"&lt;"&amp;$P$3-1.9))+(COUNTIF('Round 3 - Hole by Hole'!Q118,"&lt;"&amp;$Q$3-1.9))+(COUNTIF('Round 3 - Hole by Hole'!R118,"&lt;"&amp;$R$3-1.9))+(COUNTIF('Round 3 - Hole by Hole'!S118,"&lt;"&amp;$S$3-1.9))+(COUNTIF('Round 3 - Hole by Hole'!T118,"&lt;"&amp;$T$3-1.9))</f>
        <v>0</v>
      </c>
      <c r="R121" s="110">
        <f>SUM(COUNTIF('Round 3 - Hole by Hole'!B118,"="&amp;$B$3-1))+(COUNTIF('Round 3 - Hole by Hole'!C118,"="&amp;$C$3-1))+(COUNTIF('Round 3 - Hole by Hole'!D118,"="&amp;$D$3-1))+(COUNTIF('Round 3 - Hole by Hole'!E118,"="&amp;$E$3-1))+(COUNTIF('Round 3 - Hole by Hole'!F118,"="&amp;$F$3-1))+(COUNTIF('Round 3 - Hole by Hole'!G118,"="&amp;$G$3-1))+(COUNTIF('Round 3 - Hole by Hole'!H118,"="&amp;$H$3-1))+(COUNTIF('Round 3 - Hole by Hole'!I118,"="&amp;$I$3-1))+(COUNTIF('Round 3 - Hole by Hole'!J118,"="&amp;$J$3-1))+(COUNTIF('Round 3 - Hole by Hole'!L118,"="&amp;$L$3-1))+(COUNTIF('Round 3 - Hole by Hole'!M118,"="&amp;$M$3-1))+(COUNTIF('Round 3 - Hole by Hole'!N118,"="&amp;$N$3-1))+(COUNTIF('Round 3 - Hole by Hole'!O118,"="&amp;$O$3-1))+(COUNTIF('Round 3 - Hole by Hole'!P118,"="&amp;$P$3-1))+(COUNTIF('Round 3 - Hole by Hole'!Q118,"="&amp;$Q$3-1))+(COUNTIF('Round 3 - Hole by Hole'!R118,"="&amp;$R$3-1))+(COUNTIF('Round 3 - Hole by Hole'!S118,"="&amp;$S$3-1))+(COUNTIF('Round 3 - Hole by Hole'!T118,"="&amp;$T$3-1))</f>
        <v>3</v>
      </c>
      <c r="S121" s="110">
        <f>SUM(COUNTIF('Round 3 - Hole by Hole'!B118,"="&amp;$B$3))+(COUNTIF('Round 3 - Hole by Hole'!C118,"="&amp;$C$3))+(COUNTIF('Round 3 - Hole by Hole'!D118,"="&amp;$D$3))+(COUNTIF('Round 3 - Hole by Hole'!E118,"="&amp;$E$3))+(COUNTIF('Round 3 - Hole by Hole'!F118,"="&amp;$F$3))+(COUNTIF('Round 3 - Hole by Hole'!G118,"="&amp;$G$3))+(COUNTIF('Round 3 - Hole by Hole'!H118,"="&amp;$H$3))+(COUNTIF('Round 3 - Hole by Hole'!I118,"="&amp;$I$3))+(COUNTIF('Round 3 - Hole by Hole'!J118,"="&amp;$J$3))+(COUNTIF('Round 3 - Hole by Hole'!L118,"="&amp;$L$3))+(COUNTIF('Round 3 - Hole by Hole'!M118,"="&amp;$M$3))+(COUNTIF('Round 3 - Hole by Hole'!N118,"="&amp;$N$3))+(COUNTIF('Round 3 - Hole by Hole'!O118,"="&amp;$O$3))+(COUNTIF('Round 3 - Hole by Hole'!P118,"="&amp;$P$3))+(COUNTIF('Round 3 - Hole by Hole'!Q118,"="&amp;$Q$3))+(COUNTIF('Round 3 - Hole by Hole'!R118,"="&amp;$R$3))+(COUNTIF('Round 3 - Hole by Hole'!S118,"="&amp;$S$3))+(COUNTIF('Round 3 - Hole by Hole'!T118,"="&amp;$T$3))</f>
        <v>11</v>
      </c>
      <c r="T121" s="110">
        <f>SUM(COUNTIF('Round 3 - Hole by Hole'!B118,"="&amp;$B$3+1))+(COUNTIF('Round 3 - Hole by Hole'!C118,"="&amp;$C$3+1))+(COUNTIF('Round 3 - Hole by Hole'!D118,"="&amp;$D$3+1))+(COUNTIF('Round 3 - Hole by Hole'!E118,"="&amp;$E$3+1))+(COUNTIF('Round 3 - Hole by Hole'!F118,"="&amp;$F$3+1))+(COUNTIF('Round 3 - Hole by Hole'!G118,"="&amp;$G$3+1))+(COUNTIF('Round 3 - Hole by Hole'!H118,"="&amp;$H$3+1))+(COUNTIF('Round 3 - Hole by Hole'!I118,"="&amp;$I$3+1))+(COUNTIF('Round 3 - Hole by Hole'!J118,"="&amp;$J$3+1))+(COUNTIF('Round 3 - Hole by Hole'!L118,"="&amp;$L$3+1))+(COUNTIF('Round 3 - Hole by Hole'!M118,"="&amp;$M$3+1))+(COUNTIF('Round 3 - Hole by Hole'!N118,"="&amp;$N$3+1))+(COUNTIF('Round 3 - Hole by Hole'!O118,"="&amp;$O$3+1))+(COUNTIF('Round 3 - Hole by Hole'!P118,"="&amp;$P$3+1))+(COUNTIF('Round 3 - Hole by Hole'!Q118,"="&amp;$Q$3+1))+(COUNTIF('Round 3 - Hole by Hole'!R118,"="&amp;$R$3+1))+(COUNTIF('Round 3 - Hole by Hole'!S118,"="&amp;$S$3+1))+(COUNTIF('Round 3 - Hole by Hole'!T118,"="&amp;$T$3+1))</f>
        <v>3</v>
      </c>
      <c r="U121" s="110">
        <f>SUM(COUNTIF('Round 3 - Hole by Hole'!B118,"="&amp;$B$3+2))+(COUNTIF('Round 3 - Hole by Hole'!C118,"="&amp;$C$3+2))+(COUNTIF('Round 3 - Hole by Hole'!D118,"="&amp;$D$3+2))+(COUNTIF('Round 3 - Hole by Hole'!E118,"="&amp;$E$3+2))+(COUNTIF('Round 3 - Hole by Hole'!F118,"="&amp;$F$3+2))+(COUNTIF('Round 3 - Hole by Hole'!G118,"="&amp;$G$3+2))+(COUNTIF('Round 3 - Hole by Hole'!H118,"="&amp;$H$3+2))+(COUNTIF('Round 3 - Hole by Hole'!I118,"="&amp;$I$3+2))+(COUNTIF('Round 3 - Hole by Hole'!J118,"="&amp;$J$3+2))+(COUNTIF('Round 3 - Hole by Hole'!L118,"="&amp;$L$3+2))+(COUNTIF('Round 3 - Hole by Hole'!M118,"="&amp;$M$3+2))+(COUNTIF('Round 3 - Hole by Hole'!N118,"="&amp;$N$3+2))+(COUNTIF('Round 3 - Hole by Hole'!O118,"="&amp;$O$3+2))+(COUNTIF('Round 3 - Hole by Hole'!P118,"="&amp;$P$3+2))+(COUNTIF('Round 3 - Hole by Hole'!Q118,"="&amp;$Q$3+2))+(COUNTIF('Round 3 - Hole by Hole'!R118,"="&amp;$R$3+2))+(COUNTIF('Round 3 - Hole by Hole'!S118,"="&amp;$S$3+2))+(COUNTIF('Round 3 - Hole by Hole'!T118,"="&amp;$T$3+2))</f>
        <v>0</v>
      </c>
      <c r="V121" s="110">
        <f>SUM(COUNTIF('Round 3 - Hole by Hole'!B118,"&gt;"&amp;$B$3+2.1))+(COUNTIF('Round 3 - Hole by Hole'!C118,"&gt;"&amp;$C$3+2.1))+(COUNTIF('Round 3 - Hole by Hole'!D118,"&gt;"&amp;$D$3+2.1))+(COUNTIF('Round 3 - Hole by Hole'!E118,"&gt;"&amp;$E$3+2.1))+(COUNTIF('Round 3 - Hole by Hole'!F118,"&gt;"&amp;$F$3+2.1))+(COUNTIF('Round 3 - Hole by Hole'!G118,"&gt;"&amp;$G$3+2.1))+(COUNTIF('Round 3 - Hole by Hole'!H118,"&gt;"&amp;$H$3+2.1))+(COUNTIF('Round 3 - Hole by Hole'!I118,"&gt;"&amp;$I$3+2.1))+(COUNTIF('Round 3 - Hole by Hole'!J118,"&gt;"&amp;$J$3+2.1))+(COUNTIF('Round 3 - Hole by Hole'!L118,"&gt;"&amp;$L$3+2.1))+(COUNTIF('Round 3 - Hole by Hole'!M118,"&gt;"&amp;$M$3+2.1))+(COUNTIF('Round 3 - Hole by Hole'!N118,"&gt;"&amp;$N$3+2.1))+(COUNTIF('Round 3 - Hole by Hole'!O118,"&gt;"&amp;$O$3+2.1))+(COUNTIF('Round 3 - Hole by Hole'!P118,"&gt;"&amp;$P$3+2.1))+(COUNTIF('Round 3 - Hole by Hole'!Q118,"&gt;"&amp;$Q$3+2.1))+(COUNTIF('Round 3 - Hole by Hole'!R118,"&gt;"&amp;$R$3+2.1))+(COUNTIF('Round 3 - Hole by Hole'!S118,"&gt;"&amp;$S$3+2.1))+(COUNTIF('Round 3 - Hole by Hole'!T118,"&gt;"&amp;$T$3+2.1))</f>
        <v>1</v>
      </c>
      <c r="X121" s="110">
        <f t="shared" ref="X121:X124" si="173">SUM(C121,J121,Q121)</f>
        <v>0</v>
      </c>
      <c r="Y121" s="110">
        <f t="shared" si="169"/>
        <v>10</v>
      </c>
      <c r="Z121" s="110">
        <f t="shared" si="170"/>
        <v>28</v>
      </c>
      <c r="AA121" s="110">
        <f t="shared" si="171"/>
        <v>15</v>
      </c>
      <c r="AB121" s="110">
        <f t="shared" si="172"/>
        <v>0</v>
      </c>
      <c r="AC121" s="110">
        <f t="shared" ref="AC121:AC124" si="174">SUM(H121,O121,V121)</f>
        <v>1</v>
      </c>
    </row>
    <row r="122" spans="1:29">
      <c r="A122" s="60" t="str">
        <f>'Players by Team'!G44</f>
        <v>KAYLEE CRUZ</v>
      </c>
      <c r="B122" s="90"/>
      <c r="C122" s="86">
        <f>SUM(COUNTIF('Round 1 - Hole by Hole'!B119,"&lt;"&amp;$B$2-1.9))+(COUNTIF('Round 1 - Hole by Hole'!C119,"&lt;"&amp;$C$2-1.9))+(COUNTIF('Round 1 - Hole by Hole'!D119,"&lt;"&amp;$D$2-1.9))+(COUNTIF('Round 1 - Hole by Hole'!E119,"&lt;"&amp;$E$2-1.9))+(COUNTIF('Round 1 - Hole by Hole'!F119,"&lt;"&amp;$F$2-1.9))+(COUNTIF('Round 1 - Hole by Hole'!G119,"&lt;"&amp;$G$2-1.9))+(COUNTIF('Round 1 - Hole by Hole'!H119,"&lt;"&amp;$H$2-1.9))+(COUNTIF('Round 1 - Hole by Hole'!I119,"&lt;"&amp;$I$2-1.9))+(COUNTIF('Round 1 - Hole by Hole'!J119,"&lt;"&amp;$J$2-1.9))+(COUNTIF('Round 1 - Hole by Hole'!L119,"&lt;"&amp;$L$2-1.9))+(COUNTIF('Round 1 - Hole by Hole'!M119,"&lt;"&amp;$M$2-1.9))+(COUNTIF('Round 1 - Hole by Hole'!N119,"&lt;"&amp;$N$2-1.9))+(COUNTIF('Round 1 - Hole by Hole'!O119,"&lt;"&amp;$O$2-1.9))+(COUNTIF('Round 1 - Hole by Hole'!P119,"&lt;"&amp;$P$2-1.9))+(COUNTIF('Round 1 - Hole by Hole'!Q119,"&lt;"&amp;$Q$2-1.9))+(COUNTIF('Round 1 - Hole by Hole'!R119,"&lt;"&amp;$R$2-1.9))+(COUNTIF('Round 1 - Hole by Hole'!S119,"&lt;"&amp;$S$2-1.9))+(COUNTIF('Round 1 - Hole by Hole'!T119,"&lt;"&amp;$T$2-1.9))</f>
        <v>0</v>
      </c>
      <c r="D122" s="87">
        <f>SUM(COUNTIF('Round 1 - Hole by Hole'!B119,"="&amp;$B$2-1))+(COUNTIF('Round 1 - Hole by Hole'!C119,"="&amp;$C$2-1))+(COUNTIF('Round 1 - Hole by Hole'!D119,"="&amp;$D$2-1))+(COUNTIF('Round 1 - Hole by Hole'!E119,"="&amp;$E$2-1))+(COUNTIF('Round 1 - Hole by Hole'!F119,"="&amp;$F$2-1))+(COUNTIF('Round 1 - Hole by Hole'!G119,"="&amp;$G$2-1))+(COUNTIF('Round 1 - Hole by Hole'!H119,"="&amp;$H$2-1))+(COUNTIF('Round 1 - Hole by Hole'!I119,"="&amp;$I$2-1))+(COUNTIF('Round 1 - Hole by Hole'!J119,"="&amp;$J$2-1))+(COUNTIF('Round 1 - Hole by Hole'!L119,"="&amp;$L$2-1))+(COUNTIF('Round 1 - Hole by Hole'!M119,"="&amp;$M$2-1))+(COUNTIF('Round 1 - Hole by Hole'!N119,"="&amp;$N$2-1))+(COUNTIF('Round 1 - Hole by Hole'!O119,"="&amp;$O$2-1))+(COUNTIF('Round 1 - Hole by Hole'!P119,"="&amp;$P$2-1))+(COUNTIF('Round 1 - Hole by Hole'!Q119,"="&amp;$Q$2-1))+(COUNTIF('Round 1 - Hole by Hole'!R119,"="&amp;$R$2-1))+(COUNTIF('Round 1 - Hole by Hole'!S119,"="&amp;$S$2-1))+(COUNTIF('Round 1 - Hole by Hole'!T119,"="&amp;$T$2-1))</f>
        <v>0</v>
      </c>
      <c r="E122" s="87">
        <f>SUM(COUNTIF('Round 1 - Hole by Hole'!B119,"="&amp;$B$2))+(COUNTIF('Round 1 - Hole by Hole'!C119,"="&amp;$C$2))+(COUNTIF('Round 1 - Hole by Hole'!D119,"="&amp;$D$2))+(COUNTIF('Round 1 - Hole by Hole'!E119,"="&amp;$E$2))+(COUNTIF('Round 1 - Hole by Hole'!F119,"="&amp;$F$2))+(COUNTIF('Round 1 - Hole by Hole'!G119,"="&amp;$G$2))+(COUNTIF('Round 1 - Hole by Hole'!H119,"="&amp;$H$2))+(COUNTIF('Round 1 - Hole by Hole'!I119,"="&amp;$I$2))+(COUNTIF('Round 1 - Hole by Hole'!J119,"="&amp;$J$2))+(COUNTIF('Round 1 - Hole by Hole'!L119,"="&amp;$L$2))+(COUNTIF('Round 1 - Hole by Hole'!M119,"="&amp;$M$2))+(COUNTIF('Round 1 - Hole by Hole'!N119,"="&amp;$N$2))+(COUNTIF('Round 1 - Hole by Hole'!O119,"="&amp;$O$2))+(COUNTIF('Round 1 - Hole by Hole'!P119,"="&amp;$P$2))+(COUNTIF('Round 1 - Hole by Hole'!Q119,"="&amp;$Q$2))+(COUNTIF('Round 1 - Hole by Hole'!R119,"="&amp;$R$2))+(COUNTIF('Round 1 - Hole by Hole'!S119,"="&amp;$S$2))+(COUNTIF('Round 1 - Hole by Hole'!T119,"="&amp;$T$2))</f>
        <v>8</v>
      </c>
      <c r="F122" s="87">
        <f>SUM(COUNTIF('Round 1 - Hole by Hole'!B119,"="&amp;$B$2+1))+(COUNTIF('Round 1 - Hole by Hole'!C119,"="&amp;$C$2+1))+(COUNTIF('Round 1 - Hole by Hole'!D119,"="&amp;$D$2+1))+(COUNTIF('Round 1 - Hole by Hole'!E119,"="&amp;$E$2+1))+(COUNTIF('Round 1 - Hole by Hole'!F119,"="&amp;$F$2+1))+(COUNTIF('Round 1 - Hole by Hole'!G119,"="&amp;$G$2+1))+(COUNTIF('Round 1 - Hole by Hole'!H119,"="&amp;$H$2+1))+(COUNTIF('Round 1 - Hole by Hole'!I119,"="&amp;$I$2+1))+(COUNTIF('Round 1 - Hole by Hole'!J119,"="&amp;$J$2+1))+(COUNTIF('Round 1 - Hole by Hole'!L119,"="&amp;$L$2+1))+(COUNTIF('Round 1 - Hole by Hole'!M119,"="&amp;$M$2+1))+(COUNTIF('Round 1 - Hole by Hole'!N119,"="&amp;$N$2+1))+(COUNTIF('Round 1 - Hole by Hole'!O119,"="&amp;$O$2+1))+(COUNTIF('Round 1 - Hole by Hole'!P119,"="&amp;$P$2+1))+(COUNTIF('Round 1 - Hole by Hole'!Q119,"="&amp;$Q$2+1))+(COUNTIF('Round 1 - Hole by Hole'!R119,"="&amp;$R$2+1))+(COUNTIF('Round 1 - Hole by Hole'!S119,"="&amp;$S$2+1))+(COUNTIF('Round 1 - Hole by Hole'!T119,"="&amp;$T$2+1))</f>
        <v>6</v>
      </c>
      <c r="G122" s="87">
        <f>SUM(COUNTIF('Round 1 - Hole by Hole'!B119,"="&amp;$B$2+2))+(COUNTIF('Round 1 - Hole by Hole'!C119,"="&amp;$C$2+2))+(COUNTIF('Round 1 - Hole by Hole'!D119,"="&amp;$D$2+2))+(COUNTIF('Round 1 - Hole by Hole'!E119,"="&amp;$E$2+2))+(COUNTIF('Round 1 - Hole by Hole'!F119,"="&amp;$F$2+2))+(COUNTIF('Round 1 - Hole by Hole'!G119,"="&amp;$G$2+2))+(COUNTIF('Round 1 - Hole by Hole'!H119,"="&amp;$H$2+2))+(COUNTIF('Round 1 - Hole by Hole'!I119,"="&amp;$I$2+2))+(COUNTIF('Round 1 - Hole by Hole'!J119,"="&amp;$J$2+2))+(COUNTIF('Round 1 - Hole by Hole'!L119,"="&amp;$L$2+2))+(COUNTIF('Round 1 - Hole by Hole'!M119,"="&amp;$M$2+2))+(COUNTIF('Round 1 - Hole by Hole'!N119,"="&amp;$N$2+2))+(COUNTIF('Round 1 - Hole by Hole'!O119,"="&amp;$O$2+2))+(COUNTIF('Round 1 - Hole by Hole'!P119,"="&amp;$P$2+2))+(COUNTIF('Round 1 - Hole by Hole'!Q119,"="&amp;$Q$2+2))+(COUNTIF('Round 1 - Hole by Hole'!R119,"="&amp;$R$2+2))+(COUNTIF('Round 1 - Hole by Hole'!S119,"="&amp;$S$2+2))+(COUNTIF('Round 1 - Hole by Hole'!T119,"="&amp;$T$2+2))</f>
        <v>3</v>
      </c>
      <c r="H122" s="87">
        <f>SUM(COUNTIF('Round 1 - Hole by Hole'!B119,"&gt;"&amp;$B$2+2.1))+(COUNTIF('Round 1 - Hole by Hole'!C119,"&gt;"&amp;$C$2+2.1))+(COUNTIF('Round 1 - Hole by Hole'!D119,"&gt;"&amp;$D$2+2.1))+(COUNTIF('Round 1 - Hole by Hole'!E119,"&gt;"&amp;$E$2+2.1))+(COUNTIF('Round 1 - Hole by Hole'!F119,"&gt;"&amp;$F$2+2.1))+(COUNTIF('Round 1 - Hole by Hole'!G119,"&gt;"&amp;$G$2+2.1))+(COUNTIF('Round 1 - Hole by Hole'!H119,"&gt;"&amp;$H$2+2.1))+(COUNTIF('Round 1 - Hole by Hole'!I119,"&gt;"&amp;$I$2+2.1))+(COUNTIF('Round 1 - Hole by Hole'!J119,"&gt;"&amp;$J$2+2.1))+(COUNTIF('Round 1 - Hole by Hole'!L119,"&gt;"&amp;$L$2+2.1))+(COUNTIF('Round 1 - Hole by Hole'!M119,"&gt;"&amp;$M$2+2.1))+(COUNTIF('Round 1 - Hole by Hole'!N119,"&gt;"&amp;$N$2+2.1))+(COUNTIF('Round 1 - Hole by Hole'!O119,"&gt;"&amp;$O$2+2.1))+(COUNTIF('Round 1 - Hole by Hole'!P119,"&gt;"&amp;$P$2+2.1))+(COUNTIF('Round 1 - Hole by Hole'!Q119,"&gt;"&amp;$Q$2+2.1))+(COUNTIF('Round 1 - Hole by Hole'!R119,"&gt;"&amp;$R$2+2.1))+(COUNTIF('Round 1 - Hole by Hole'!S119,"&gt;"&amp;$S$2+2.1))+(COUNTIF('Round 1 - Hole by Hole'!T119,"&gt;"&amp;$T$2+2.1))</f>
        <v>1</v>
      </c>
      <c r="J122" s="86">
        <f>SUM(COUNTIF('Round 2 - Hole by Hole'!B119,"&lt;"&amp;$B$2-1.9))+(COUNTIF('Round 2 - Hole by Hole'!C119,"&lt;"&amp;$C$2-1.9))+(COUNTIF('Round 2 - Hole by Hole'!D119,"&lt;"&amp;$D$2-1.9))+(COUNTIF('Round 2 - Hole by Hole'!E119,"&lt;"&amp;$E$2-1.9))+(COUNTIF('Round 2 - Hole by Hole'!F119,"&lt;"&amp;$F$2-1.9))+(COUNTIF('Round 2 - Hole by Hole'!G119,"&lt;"&amp;$G$2-1.9))+(COUNTIF('Round 2 - Hole by Hole'!H119,"&lt;"&amp;$H$2-1.9))+(COUNTIF('Round 2 - Hole by Hole'!I119,"&lt;"&amp;$I$2-1.9))+(COUNTIF('Round 2 - Hole by Hole'!J119,"&lt;"&amp;$J$2-1.9))+(COUNTIF('Round 2 - Hole by Hole'!L119,"&lt;"&amp;$L$2-1.9))+(COUNTIF('Round 2 - Hole by Hole'!M119,"&lt;"&amp;$M$2-1.9))+(COUNTIF('Round 2 - Hole by Hole'!N119,"&lt;"&amp;$N$2-1.9))+(COUNTIF('Round 2 - Hole by Hole'!O119,"&lt;"&amp;$O$2-1.9))+(COUNTIF('Round 2 - Hole by Hole'!P119,"&lt;"&amp;$P$2-1.9))+(COUNTIF('Round 2 - Hole by Hole'!Q119,"&lt;"&amp;$Q$2-1.9))+(COUNTIF('Round 2 - Hole by Hole'!R119,"&lt;"&amp;$R$2-1.9))+(COUNTIF('Round 2 - Hole by Hole'!S119,"&lt;"&amp;$S$2-1.9))+(COUNTIF('Round 2 - Hole by Hole'!T119,"&lt;"&amp;$T$2-1.9))</f>
        <v>0</v>
      </c>
      <c r="K122" s="87">
        <f>SUM(COUNTIF('Round 2 - Hole by Hole'!B119,"="&amp;$B$2-1))+(COUNTIF('Round 2 - Hole by Hole'!C119,"="&amp;$C$2-1))+(COUNTIF('Round 2 - Hole by Hole'!D119,"="&amp;$D$2-1))+(COUNTIF('Round 2 - Hole by Hole'!E119,"="&amp;$E$2-1))+(COUNTIF('Round 2 - Hole by Hole'!F119,"="&amp;$F$2-1))+(COUNTIF('Round 2 - Hole by Hole'!G119,"="&amp;$G$2-1))+(COUNTIF('Round 2 - Hole by Hole'!H119,"="&amp;$H$2-1))+(COUNTIF('Round 2 - Hole by Hole'!I119,"="&amp;$I$2-1))+(COUNTIF('Round 2 - Hole by Hole'!J119,"="&amp;$J$2-1))+(COUNTIF('Round 2 - Hole by Hole'!L119,"="&amp;$L$2-1))+(COUNTIF('Round 2 - Hole by Hole'!M119,"="&amp;$M$2-1))+(COUNTIF('Round 2 - Hole by Hole'!N119,"="&amp;$N$2-1))+(COUNTIF('Round 2 - Hole by Hole'!O119,"="&amp;$O$2-1))+(COUNTIF('Round 2 - Hole by Hole'!P119,"="&amp;$P$2-1))+(COUNTIF('Round 2 - Hole by Hole'!Q119,"="&amp;$Q$2-1))+(COUNTIF('Round 2 - Hole by Hole'!R119,"="&amp;$R$2-1))+(COUNTIF('Round 2 - Hole by Hole'!S119,"="&amp;$S$2-1))+(COUNTIF('Round 2 - Hole by Hole'!T119,"="&amp;$T$2-1))</f>
        <v>1</v>
      </c>
      <c r="L122" s="87">
        <f>SUM(COUNTIF('Round 2 - Hole by Hole'!B119,"="&amp;$B$2))+(COUNTIF('Round 2 - Hole by Hole'!C119,"="&amp;$C$2))+(COUNTIF('Round 2 - Hole by Hole'!D119,"="&amp;$D$2))+(COUNTIF('Round 2 - Hole by Hole'!E119,"="&amp;$E$2))+(COUNTIF('Round 2 - Hole by Hole'!F119,"="&amp;$F$2))+(COUNTIF('Round 2 - Hole by Hole'!G119,"="&amp;$G$2))+(COUNTIF('Round 2 - Hole by Hole'!H119,"="&amp;$H$2))+(COUNTIF('Round 2 - Hole by Hole'!I119,"="&amp;$I$2))+(COUNTIF('Round 2 - Hole by Hole'!J119,"="&amp;$J$2))+(COUNTIF('Round 2 - Hole by Hole'!L119,"="&amp;$L$2))+(COUNTIF('Round 2 - Hole by Hole'!M119,"="&amp;$M$2))+(COUNTIF('Round 2 - Hole by Hole'!N119,"="&amp;$N$2))+(COUNTIF('Round 2 - Hole by Hole'!O119,"="&amp;$O$2))+(COUNTIF('Round 2 - Hole by Hole'!P119,"="&amp;$P$2))+(COUNTIF('Round 2 - Hole by Hole'!Q119,"="&amp;$Q$2))+(COUNTIF('Round 2 - Hole by Hole'!R119,"="&amp;$R$2))+(COUNTIF('Round 2 - Hole by Hole'!S119,"="&amp;$S$2))+(COUNTIF('Round 2 - Hole by Hole'!T119,"="&amp;$T$2))</f>
        <v>9</v>
      </c>
      <c r="M122" s="87">
        <f>SUM(COUNTIF('Round 2 - Hole by Hole'!B119,"="&amp;$B$2+1))+(COUNTIF('Round 2 - Hole by Hole'!C119,"="&amp;$C$2+1))+(COUNTIF('Round 2 - Hole by Hole'!D119,"="&amp;$D$2+1))+(COUNTIF('Round 2 - Hole by Hole'!E119,"="&amp;$E$2+1))+(COUNTIF('Round 2 - Hole by Hole'!F119,"="&amp;$F$2+1))+(COUNTIF('Round 2 - Hole by Hole'!G119,"="&amp;$G$2+1))+(COUNTIF('Round 2 - Hole by Hole'!H119,"="&amp;$H$2+1))+(COUNTIF('Round 2 - Hole by Hole'!I119,"="&amp;$I$2+1))+(COUNTIF('Round 2 - Hole by Hole'!J119,"="&amp;$J$2+1))+(COUNTIF('Round 2 - Hole by Hole'!L119,"="&amp;$L$2+1))+(COUNTIF('Round 2 - Hole by Hole'!M119,"="&amp;$M$2+1))+(COUNTIF('Round 2 - Hole by Hole'!N119,"="&amp;$N$2+1))+(COUNTIF('Round 2 - Hole by Hole'!O119,"="&amp;$O$2+1))+(COUNTIF('Round 2 - Hole by Hole'!P119,"="&amp;$P$2+1))+(COUNTIF('Round 2 - Hole by Hole'!Q119,"="&amp;$Q$2+1))+(COUNTIF('Round 2 - Hole by Hole'!R119,"="&amp;$R$2+1))+(COUNTIF('Round 2 - Hole by Hole'!S119,"="&amp;$S$2+1))+(COUNTIF('Round 2 - Hole by Hole'!T119,"="&amp;$T$2+1))</f>
        <v>5</v>
      </c>
      <c r="N122" s="87">
        <f>SUM(COUNTIF('Round 2 - Hole by Hole'!B119,"="&amp;$B$2+2))+(COUNTIF('Round 2 - Hole by Hole'!C119,"="&amp;$C$2+2))+(COUNTIF('Round 2 - Hole by Hole'!D119,"="&amp;$D$2+2))+(COUNTIF('Round 2 - Hole by Hole'!E119,"="&amp;$E$2+2))+(COUNTIF('Round 2 - Hole by Hole'!F119,"="&amp;$F$2+2))+(COUNTIF('Round 2 - Hole by Hole'!G119,"="&amp;$G$2+2))+(COUNTIF('Round 2 - Hole by Hole'!H119,"="&amp;$H$2+2))+(COUNTIF('Round 2 - Hole by Hole'!I119,"="&amp;$I$2+2))+(COUNTIF('Round 2 - Hole by Hole'!J119,"="&amp;$J$2+2))+(COUNTIF('Round 2 - Hole by Hole'!L119,"="&amp;$L$2+2))+(COUNTIF('Round 2 - Hole by Hole'!M119,"="&amp;$M$2+2))+(COUNTIF('Round 2 - Hole by Hole'!N119,"="&amp;$N$2+2))+(COUNTIF('Round 2 - Hole by Hole'!O119,"="&amp;$O$2+2))+(COUNTIF('Round 2 - Hole by Hole'!P119,"="&amp;$P$2+2))+(COUNTIF('Round 2 - Hole by Hole'!Q119,"="&amp;$Q$2+2))+(COUNTIF('Round 2 - Hole by Hole'!R119,"="&amp;$R$2+2))+(COUNTIF('Round 2 - Hole by Hole'!S119,"="&amp;$S$2+2))+(COUNTIF('Round 2 - Hole by Hole'!T119,"="&amp;$T$2+2))</f>
        <v>1</v>
      </c>
      <c r="O122" s="87">
        <f>SUM(COUNTIF('Round 2 - Hole by Hole'!B119,"&gt;"&amp;$B$2+2.1))+(COUNTIF('Round 2 - Hole by Hole'!C119,"&gt;"&amp;$C$2+2.1))+(COUNTIF('Round 2 - Hole by Hole'!D119,"&gt;"&amp;$D$2+2.1))+(COUNTIF('Round 2 - Hole by Hole'!E119,"&gt;"&amp;$E$2+2.1))+(COUNTIF('Round 2 - Hole by Hole'!F119,"&gt;"&amp;$F$2+2.1))+(COUNTIF('Round 2 - Hole by Hole'!G119,"&gt;"&amp;$G$2+2.1))+(COUNTIF('Round 2 - Hole by Hole'!H119,"&gt;"&amp;$H$2+2.1))+(COUNTIF('Round 2 - Hole by Hole'!I119,"&gt;"&amp;$I$2+2.1))+(COUNTIF('Round 2 - Hole by Hole'!J119,"&gt;"&amp;$J$2+2.1))+(COUNTIF('Round 2 - Hole by Hole'!L119,"&gt;"&amp;$L$2+2.1))+(COUNTIF('Round 2 - Hole by Hole'!M119,"&gt;"&amp;$M$2+2.1))+(COUNTIF('Round 2 - Hole by Hole'!N119,"&gt;"&amp;$N$2+2.1))+(COUNTIF('Round 2 - Hole by Hole'!O119,"&gt;"&amp;$O$2+2.1))+(COUNTIF('Round 2 - Hole by Hole'!P119,"&gt;"&amp;$P$2+2.1))+(COUNTIF('Round 2 - Hole by Hole'!Q119,"&gt;"&amp;$Q$2+2.1))+(COUNTIF('Round 2 - Hole by Hole'!R119,"&gt;"&amp;$R$2+2.1))+(COUNTIF('Round 2 - Hole by Hole'!S119,"&gt;"&amp;$S$2+2.1))+(COUNTIF('Round 2 - Hole by Hole'!T119,"&gt;"&amp;$T$2+2.1))</f>
        <v>2</v>
      </c>
      <c r="Q122" s="86">
        <f>SUM(COUNTIF('Round 3 - Hole by Hole'!B119,"&lt;"&amp;$B$3-1.9))+(COUNTIF('Round 3 - Hole by Hole'!C119,"&lt;"&amp;$C$3-1.9))+(COUNTIF('Round 3 - Hole by Hole'!D119,"&lt;"&amp;$D$3-1.9))+(COUNTIF('Round 3 - Hole by Hole'!E119,"&lt;"&amp;$E$3-1.9))+(COUNTIF('Round 3 - Hole by Hole'!F119,"&lt;"&amp;$F$3-1.9))+(COUNTIF('Round 3 - Hole by Hole'!G119,"&lt;"&amp;$G$3-1.9))+(COUNTIF('Round 3 - Hole by Hole'!H119,"&lt;"&amp;$H$3-1.9))+(COUNTIF('Round 3 - Hole by Hole'!I119,"&lt;"&amp;$I$3-1.9))+(COUNTIF('Round 3 - Hole by Hole'!J119,"&lt;"&amp;$J$3-1.9))+(COUNTIF('Round 3 - Hole by Hole'!L119,"&lt;"&amp;$L$3-1.9))+(COUNTIF('Round 3 - Hole by Hole'!M119,"&lt;"&amp;$M$3-1.9))+(COUNTIF('Round 3 - Hole by Hole'!N119,"&lt;"&amp;$N$3-1.9))+(COUNTIF('Round 3 - Hole by Hole'!O119,"&lt;"&amp;$O$3-1.9))+(COUNTIF('Round 3 - Hole by Hole'!P119,"&lt;"&amp;$P$3-1.9))+(COUNTIF('Round 3 - Hole by Hole'!Q119,"&lt;"&amp;$Q$3-1.9))+(COUNTIF('Round 3 - Hole by Hole'!R119,"&lt;"&amp;$R$3-1.9))+(COUNTIF('Round 3 - Hole by Hole'!S119,"&lt;"&amp;$S$3-1.9))+(COUNTIF('Round 3 - Hole by Hole'!T119,"&lt;"&amp;$T$3-1.9))</f>
        <v>0</v>
      </c>
      <c r="R122" s="87">
        <f>SUM(COUNTIF('Round 3 - Hole by Hole'!B119,"="&amp;$B$3-1))+(COUNTIF('Round 3 - Hole by Hole'!C119,"="&amp;$C$3-1))+(COUNTIF('Round 3 - Hole by Hole'!D119,"="&amp;$D$3-1))+(COUNTIF('Round 3 - Hole by Hole'!E119,"="&amp;$E$3-1))+(COUNTIF('Round 3 - Hole by Hole'!F119,"="&amp;$F$3-1))+(COUNTIF('Round 3 - Hole by Hole'!G119,"="&amp;$G$3-1))+(COUNTIF('Round 3 - Hole by Hole'!H119,"="&amp;$H$3-1))+(COUNTIF('Round 3 - Hole by Hole'!I119,"="&amp;$I$3-1))+(COUNTIF('Round 3 - Hole by Hole'!J119,"="&amp;$J$3-1))+(COUNTIF('Round 3 - Hole by Hole'!L119,"="&amp;$L$3-1))+(COUNTIF('Round 3 - Hole by Hole'!M119,"="&amp;$M$3-1))+(COUNTIF('Round 3 - Hole by Hole'!N119,"="&amp;$N$3-1))+(COUNTIF('Round 3 - Hole by Hole'!O119,"="&amp;$O$3-1))+(COUNTIF('Round 3 - Hole by Hole'!P119,"="&amp;$P$3-1))+(COUNTIF('Round 3 - Hole by Hole'!Q119,"="&amp;$Q$3-1))+(COUNTIF('Round 3 - Hole by Hole'!R119,"="&amp;$R$3-1))+(COUNTIF('Round 3 - Hole by Hole'!S119,"="&amp;$S$3-1))+(COUNTIF('Round 3 - Hole by Hole'!T119,"="&amp;$T$3-1))</f>
        <v>0</v>
      </c>
      <c r="S122" s="87">
        <f>SUM(COUNTIF('Round 3 - Hole by Hole'!B119,"="&amp;$B$3))+(COUNTIF('Round 3 - Hole by Hole'!C119,"="&amp;$C$3))+(COUNTIF('Round 3 - Hole by Hole'!D119,"="&amp;$D$3))+(COUNTIF('Round 3 - Hole by Hole'!E119,"="&amp;$E$3))+(COUNTIF('Round 3 - Hole by Hole'!F119,"="&amp;$F$3))+(COUNTIF('Round 3 - Hole by Hole'!G119,"="&amp;$G$3))+(COUNTIF('Round 3 - Hole by Hole'!H119,"="&amp;$H$3))+(COUNTIF('Round 3 - Hole by Hole'!I119,"="&amp;$I$3))+(COUNTIF('Round 3 - Hole by Hole'!J119,"="&amp;$J$3))+(COUNTIF('Round 3 - Hole by Hole'!L119,"="&amp;$L$3))+(COUNTIF('Round 3 - Hole by Hole'!M119,"="&amp;$M$3))+(COUNTIF('Round 3 - Hole by Hole'!N119,"="&amp;$N$3))+(COUNTIF('Round 3 - Hole by Hole'!O119,"="&amp;$O$3))+(COUNTIF('Round 3 - Hole by Hole'!P119,"="&amp;$P$3))+(COUNTIF('Round 3 - Hole by Hole'!Q119,"="&amp;$Q$3))+(COUNTIF('Round 3 - Hole by Hole'!R119,"="&amp;$R$3))+(COUNTIF('Round 3 - Hole by Hole'!S119,"="&amp;$S$3))+(COUNTIF('Round 3 - Hole by Hole'!T119,"="&amp;$T$3))</f>
        <v>5</v>
      </c>
      <c r="T122" s="87">
        <f>SUM(COUNTIF('Round 3 - Hole by Hole'!B119,"="&amp;$B$3+1))+(COUNTIF('Round 3 - Hole by Hole'!C119,"="&amp;$C$3+1))+(COUNTIF('Round 3 - Hole by Hole'!D119,"="&amp;$D$3+1))+(COUNTIF('Round 3 - Hole by Hole'!E119,"="&amp;$E$3+1))+(COUNTIF('Round 3 - Hole by Hole'!F119,"="&amp;$F$3+1))+(COUNTIF('Round 3 - Hole by Hole'!G119,"="&amp;$G$3+1))+(COUNTIF('Round 3 - Hole by Hole'!H119,"="&amp;$H$3+1))+(COUNTIF('Round 3 - Hole by Hole'!I119,"="&amp;$I$3+1))+(COUNTIF('Round 3 - Hole by Hole'!J119,"="&amp;$J$3+1))+(COUNTIF('Round 3 - Hole by Hole'!L119,"="&amp;$L$3+1))+(COUNTIF('Round 3 - Hole by Hole'!M119,"="&amp;$M$3+1))+(COUNTIF('Round 3 - Hole by Hole'!N119,"="&amp;$N$3+1))+(COUNTIF('Round 3 - Hole by Hole'!O119,"="&amp;$O$3+1))+(COUNTIF('Round 3 - Hole by Hole'!P119,"="&amp;$P$3+1))+(COUNTIF('Round 3 - Hole by Hole'!Q119,"="&amp;$Q$3+1))+(COUNTIF('Round 3 - Hole by Hole'!R119,"="&amp;$R$3+1))+(COUNTIF('Round 3 - Hole by Hole'!S119,"="&amp;$S$3+1))+(COUNTIF('Round 3 - Hole by Hole'!T119,"="&amp;$T$3+1))</f>
        <v>8</v>
      </c>
      <c r="U122" s="87">
        <f>SUM(COUNTIF('Round 3 - Hole by Hole'!B119,"="&amp;$B$3+2))+(COUNTIF('Round 3 - Hole by Hole'!C119,"="&amp;$C$3+2))+(COUNTIF('Round 3 - Hole by Hole'!D119,"="&amp;$D$3+2))+(COUNTIF('Round 3 - Hole by Hole'!E119,"="&amp;$E$3+2))+(COUNTIF('Round 3 - Hole by Hole'!F119,"="&amp;$F$3+2))+(COUNTIF('Round 3 - Hole by Hole'!G119,"="&amp;$G$3+2))+(COUNTIF('Round 3 - Hole by Hole'!H119,"="&amp;$H$3+2))+(COUNTIF('Round 3 - Hole by Hole'!I119,"="&amp;$I$3+2))+(COUNTIF('Round 3 - Hole by Hole'!J119,"="&amp;$J$3+2))+(COUNTIF('Round 3 - Hole by Hole'!L119,"="&amp;$L$3+2))+(COUNTIF('Round 3 - Hole by Hole'!M119,"="&amp;$M$3+2))+(COUNTIF('Round 3 - Hole by Hole'!N119,"="&amp;$N$3+2))+(COUNTIF('Round 3 - Hole by Hole'!O119,"="&amp;$O$3+2))+(COUNTIF('Round 3 - Hole by Hole'!P119,"="&amp;$P$3+2))+(COUNTIF('Round 3 - Hole by Hole'!Q119,"="&amp;$Q$3+2))+(COUNTIF('Round 3 - Hole by Hole'!R119,"="&amp;$R$3+2))+(COUNTIF('Round 3 - Hole by Hole'!S119,"="&amp;$S$3+2))+(COUNTIF('Round 3 - Hole by Hole'!T119,"="&amp;$T$3+2))</f>
        <v>4</v>
      </c>
      <c r="V122" s="87">
        <f>SUM(COUNTIF('Round 3 - Hole by Hole'!B119,"&gt;"&amp;$B$3+2.1))+(COUNTIF('Round 3 - Hole by Hole'!C119,"&gt;"&amp;$C$3+2.1))+(COUNTIF('Round 3 - Hole by Hole'!D119,"&gt;"&amp;$D$3+2.1))+(COUNTIF('Round 3 - Hole by Hole'!E119,"&gt;"&amp;$E$3+2.1))+(COUNTIF('Round 3 - Hole by Hole'!F119,"&gt;"&amp;$F$3+2.1))+(COUNTIF('Round 3 - Hole by Hole'!G119,"&gt;"&amp;$G$3+2.1))+(COUNTIF('Round 3 - Hole by Hole'!H119,"&gt;"&amp;$H$3+2.1))+(COUNTIF('Round 3 - Hole by Hole'!I119,"&gt;"&amp;$I$3+2.1))+(COUNTIF('Round 3 - Hole by Hole'!J119,"&gt;"&amp;$J$3+2.1))+(COUNTIF('Round 3 - Hole by Hole'!L119,"&gt;"&amp;$L$3+2.1))+(COUNTIF('Round 3 - Hole by Hole'!M119,"&gt;"&amp;$M$3+2.1))+(COUNTIF('Round 3 - Hole by Hole'!N119,"&gt;"&amp;$N$3+2.1))+(COUNTIF('Round 3 - Hole by Hole'!O119,"&gt;"&amp;$O$3+2.1))+(COUNTIF('Round 3 - Hole by Hole'!P119,"&gt;"&amp;$P$3+2.1))+(COUNTIF('Round 3 - Hole by Hole'!Q119,"&gt;"&amp;$Q$3+2.1))+(COUNTIF('Round 3 - Hole by Hole'!R119,"&gt;"&amp;$R$3+2.1))+(COUNTIF('Round 3 - Hole by Hole'!S119,"&gt;"&amp;$S$3+2.1))+(COUNTIF('Round 3 - Hole by Hole'!T119,"&gt;"&amp;$T$3+2.1))</f>
        <v>1</v>
      </c>
      <c r="X122" s="86">
        <f t="shared" si="173"/>
        <v>0</v>
      </c>
      <c r="Y122" s="86">
        <f t="shared" si="169"/>
        <v>1</v>
      </c>
      <c r="Z122" s="86">
        <f t="shared" si="170"/>
        <v>22</v>
      </c>
      <c r="AA122" s="86">
        <f t="shared" si="171"/>
        <v>19</v>
      </c>
      <c r="AB122" s="86">
        <f t="shared" si="172"/>
        <v>8</v>
      </c>
      <c r="AC122" s="86">
        <f t="shared" si="174"/>
        <v>4</v>
      </c>
    </row>
    <row r="123" spans="1:29">
      <c r="A123" s="60" t="str">
        <f>'Players by Team'!G45</f>
        <v>SYDNEY SIMS</v>
      </c>
      <c r="B123" s="90"/>
      <c r="C123" s="110">
        <f>SUM(COUNTIF('Round 1 - Hole by Hole'!B120,"&lt;"&amp;$B$2-1.9))+(COUNTIF('Round 1 - Hole by Hole'!C120,"&lt;"&amp;$C$2-1.9))+(COUNTIF('Round 1 - Hole by Hole'!D120,"&lt;"&amp;$D$2-1.9))+(COUNTIF('Round 1 - Hole by Hole'!E120,"&lt;"&amp;$E$2-1.9))+(COUNTIF('Round 1 - Hole by Hole'!F120,"&lt;"&amp;$F$2-1.9))+(COUNTIF('Round 1 - Hole by Hole'!G120,"&lt;"&amp;$G$2-1.9))+(COUNTIF('Round 1 - Hole by Hole'!H120,"&lt;"&amp;$H$2-1.9))+(COUNTIF('Round 1 - Hole by Hole'!I120,"&lt;"&amp;$I$2-1.9))+(COUNTIF('Round 1 - Hole by Hole'!J120,"&lt;"&amp;$J$2-1.9))+(COUNTIF('Round 1 - Hole by Hole'!L120,"&lt;"&amp;$L$2-1.9))+(COUNTIF('Round 1 - Hole by Hole'!M120,"&lt;"&amp;$M$2-1.9))+(COUNTIF('Round 1 - Hole by Hole'!N120,"&lt;"&amp;$N$2-1.9))+(COUNTIF('Round 1 - Hole by Hole'!O120,"&lt;"&amp;$O$2-1.9))+(COUNTIF('Round 1 - Hole by Hole'!P120,"&lt;"&amp;$P$2-1.9))+(COUNTIF('Round 1 - Hole by Hole'!Q120,"&lt;"&amp;$Q$2-1.9))+(COUNTIF('Round 1 - Hole by Hole'!R120,"&lt;"&amp;$R$2-1.9))+(COUNTIF('Round 1 - Hole by Hole'!S120,"&lt;"&amp;$S$2-1.9))+(COUNTIF('Round 1 - Hole by Hole'!T120,"&lt;"&amp;$T$2-1.9))</f>
        <v>0</v>
      </c>
      <c r="D123" s="110">
        <f>SUM(COUNTIF('Round 1 - Hole by Hole'!B120,"="&amp;$B$2-1))+(COUNTIF('Round 1 - Hole by Hole'!C120,"="&amp;$C$2-1))+(COUNTIF('Round 1 - Hole by Hole'!D120,"="&amp;$D$2-1))+(COUNTIF('Round 1 - Hole by Hole'!E120,"="&amp;$E$2-1))+(COUNTIF('Round 1 - Hole by Hole'!F120,"="&amp;$F$2-1))+(COUNTIF('Round 1 - Hole by Hole'!G120,"="&amp;$G$2-1))+(COUNTIF('Round 1 - Hole by Hole'!H120,"="&amp;$H$2-1))+(COUNTIF('Round 1 - Hole by Hole'!I120,"="&amp;$I$2-1))+(COUNTIF('Round 1 - Hole by Hole'!J120,"="&amp;$J$2-1))+(COUNTIF('Round 1 - Hole by Hole'!L120,"="&amp;$L$2-1))+(COUNTIF('Round 1 - Hole by Hole'!M120,"="&amp;$M$2-1))+(COUNTIF('Round 1 - Hole by Hole'!N120,"="&amp;$N$2-1))+(COUNTIF('Round 1 - Hole by Hole'!O120,"="&amp;$O$2-1))+(COUNTIF('Round 1 - Hole by Hole'!P120,"="&amp;$P$2-1))+(COUNTIF('Round 1 - Hole by Hole'!Q120,"="&amp;$Q$2-1))+(COUNTIF('Round 1 - Hole by Hole'!R120,"="&amp;$R$2-1))+(COUNTIF('Round 1 - Hole by Hole'!S120,"="&amp;$S$2-1))+(COUNTIF('Round 1 - Hole by Hole'!T120,"="&amp;$T$2-1))</f>
        <v>0</v>
      </c>
      <c r="E123" s="110">
        <f>SUM(COUNTIF('Round 1 - Hole by Hole'!B120,"="&amp;$B$2))+(COUNTIF('Round 1 - Hole by Hole'!C120,"="&amp;$C$2))+(COUNTIF('Round 1 - Hole by Hole'!D120,"="&amp;$D$2))+(COUNTIF('Round 1 - Hole by Hole'!E120,"="&amp;$E$2))+(COUNTIF('Round 1 - Hole by Hole'!F120,"="&amp;$F$2))+(COUNTIF('Round 1 - Hole by Hole'!G120,"="&amp;$G$2))+(COUNTIF('Round 1 - Hole by Hole'!H120,"="&amp;$H$2))+(COUNTIF('Round 1 - Hole by Hole'!I120,"="&amp;$I$2))+(COUNTIF('Round 1 - Hole by Hole'!J120,"="&amp;$J$2))+(COUNTIF('Round 1 - Hole by Hole'!L120,"="&amp;$L$2))+(COUNTIF('Round 1 - Hole by Hole'!M120,"="&amp;$M$2))+(COUNTIF('Round 1 - Hole by Hole'!N120,"="&amp;$N$2))+(COUNTIF('Round 1 - Hole by Hole'!O120,"="&amp;$O$2))+(COUNTIF('Round 1 - Hole by Hole'!P120,"="&amp;$P$2))+(COUNTIF('Round 1 - Hole by Hole'!Q120,"="&amp;$Q$2))+(COUNTIF('Round 1 - Hole by Hole'!R120,"="&amp;$R$2))+(COUNTIF('Round 1 - Hole by Hole'!S120,"="&amp;$S$2))+(COUNTIF('Round 1 - Hole by Hole'!T120,"="&amp;$T$2))</f>
        <v>4</v>
      </c>
      <c r="F123" s="110">
        <f>SUM(COUNTIF('Round 1 - Hole by Hole'!B120,"="&amp;$B$2+1))+(COUNTIF('Round 1 - Hole by Hole'!C120,"="&amp;$C$2+1))+(COUNTIF('Round 1 - Hole by Hole'!D120,"="&amp;$D$2+1))+(COUNTIF('Round 1 - Hole by Hole'!E120,"="&amp;$E$2+1))+(COUNTIF('Round 1 - Hole by Hole'!F120,"="&amp;$F$2+1))+(COUNTIF('Round 1 - Hole by Hole'!G120,"="&amp;$G$2+1))+(COUNTIF('Round 1 - Hole by Hole'!H120,"="&amp;$H$2+1))+(COUNTIF('Round 1 - Hole by Hole'!I120,"="&amp;$I$2+1))+(COUNTIF('Round 1 - Hole by Hole'!J120,"="&amp;$J$2+1))+(COUNTIF('Round 1 - Hole by Hole'!L120,"="&amp;$L$2+1))+(COUNTIF('Round 1 - Hole by Hole'!M120,"="&amp;$M$2+1))+(COUNTIF('Round 1 - Hole by Hole'!N120,"="&amp;$N$2+1))+(COUNTIF('Round 1 - Hole by Hole'!O120,"="&amp;$O$2+1))+(COUNTIF('Round 1 - Hole by Hole'!P120,"="&amp;$P$2+1))+(COUNTIF('Round 1 - Hole by Hole'!Q120,"="&amp;$Q$2+1))+(COUNTIF('Round 1 - Hole by Hole'!R120,"="&amp;$R$2+1))+(COUNTIF('Round 1 - Hole by Hole'!S120,"="&amp;$S$2+1))+(COUNTIF('Round 1 - Hole by Hole'!T120,"="&amp;$T$2+1))</f>
        <v>9</v>
      </c>
      <c r="G123" s="110">
        <f>SUM(COUNTIF('Round 1 - Hole by Hole'!B120,"="&amp;$B$2+2))+(COUNTIF('Round 1 - Hole by Hole'!C120,"="&amp;$C$2+2))+(COUNTIF('Round 1 - Hole by Hole'!D120,"="&amp;$D$2+2))+(COUNTIF('Round 1 - Hole by Hole'!E120,"="&amp;$E$2+2))+(COUNTIF('Round 1 - Hole by Hole'!F120,"="&amp;$F$2+2))+(COUNTIF('Round 1 - Hole by Hole'!G120,"="&amp;$G$2+2))+(COUNTIF('Round 1 - Hole by Hole'!H120,"="&amp;$H$2+2))+(COUNTIF('Round 1 - Hole by Hole'!I120,"="&amp;$I$2+2))+(COUNTIF('Round 1 - Hole by Hole'!J120,"="&amp;$J$2+2))+(COUNTIF('Round 1 - Hole by Hole'!L120,"="&amp;$L$2+2))+(COUNTIF('Round 1 - Hole by Hole'!M120,"="&amp;$M$2+2))+(COUNTIF('Round 1 - Hole by Hole'!N120,"="&amp;$N$2+2))+(COUNTIF('Round 1 - Hole by Hole'!O120,"="&amp;$O$2+2))+(COUNTIF('Round 1 - Hole by Hole'!P120,"="&amp;$P$2+2))+(COUNTIF('Round 1 - Hole by Hole'!Q120,"="&amp;$Q$2+2))+(COUNTIF('Round 1 - Hole by Hole'!R120,"="&amp;$R$2+2))+(COUNTIF('Round 1 - Hole by Hole'!S120,"="&amp;$S$2+2))+(COUNTIF('Round 1 - Hole by Hole'!T120,"="&amp;$T$2+2))</f>
        <v>3</v>
      </c>
      <c r="H123" s="110">
        <f>SUM(COUNTIF('Round 1 - Hole by Hole'!B120,"&gt;"&amp;$B$2+2.1))+(COUNTIF('Round 1 - Hole by Hole'!C120,"&gt;"&amp;$C$2+2.1))+(COUNTIF('Round 1 - Hole by Hole'!D120,"&gt;"&amp;$D$2+2.1))+(COUNTIF('Round 1 - Hole by Hole'!E120,"&gt;"&amp;$E$2+2.1))+(COUNTIF('Round 1 - Hole by Hole'!F120,"&gt;"&amp;$F$2+2.1))+(COUNTIF('Round 1 - Hole by Hole'!G120,"&gt;"&amp;$G$2+2.1))+(COUNTIF('Round 1 - Hole by Hole'!H120,"&gt;"&amp;$H$2+2.1))+(COUNTIF('Round 1 - Hole by Hole'!I120,"&gt;"&amp;$I$2+2.1))+(COUNTIF('Round 1 - Hole by Hole'!J120,"&gt;"&amp;$J$2+2.1))+(COUNTIF('Round 1 - Hole by Hole'!L120,"&gt;"&amp;$L$2+2.1))+(COUNTIF('Round 1 - Hole by Hole'!M120,"&gt;"&amp;$M$2+2.1))+(COUNTIF('Round 1 - Hole by Hole'!N120,"&gt;"&amp;$N$2+2.1))+(COUNTIF('Round 1 - Hole by Hole'!O120,"&gt;"&amp;$O$2+2.1))+(COUNTIF('Round 1 - Hole by Hole'!P120,"&gt;"&amp;$P$2+2.1))+(COUNTIF('Round 1 - Hole by Hole'!Q120,"&gt;"&amp;$Q$2+2.1))+(COUNTIF('Round 1 - Hole by Hole'!R120,"&gt;"&amp;$R$2+2.1))+(COUNTIF('Round 1 - Hole by Hole'!S120,"&gt;"&amp;$S$2+2.1))+(COUNTIF('Round 1 - Hole by Hole'!T120,"&gt;"&amp;$T$2+2.1))</f>
        <v>2</v>
      </c>
      <c r="J123" s="110">
        <f>SUM(COUNTIF('Round 2 - Hole by Hole'!B120,"&lt;"&amp;$B$2-1.9))+(COUNTIF('Round 2 - Hole by Hole'!C120,"&lt;"&amp;$C$2-1.9))+(COUNTIF('Round 2 - Hole by Hole'!D120,"&lt;"&amp;$D$2-1.9))+(COUNTIF('Round 2 - Hole by Hole'!E120,"&lt;"&amp;$E$2-1.9))+(COUNTIF('Round 2 - Hole by Hole'!F120,"&lt;"&amp;$F$2-1.9))+(COUNTIF('Round 2 - Hole by Hole'!G120,"&lt;"&amp;$G$2-1.9))+(COUNTIF('Round 2 - Hole by Hole'!H120,"&lt;"&amp;$H$2-1.9))+(COUNTIF('Round 2 - Hole by Hole'!I120,"&lt;"&amp;$I$2-1.9))+(COUNTIF('Round 2 - Hole by Hole'!J120,"&lt;"&amp;$J$2-1.9))+(COUNTIF('Round 2 - Hole by Hole'!L120,"&lt;"&amp;$L$2-1.9))+(COUNTIF('Round 2 - Hole by Hole'!M120,"&lt;"&amp;$M$2-1.9))+(COUNTIF('Round 2 - Hole by Hole'!N120,"&lt;"&amp;$N$2-1.9))+(COUNTIF('Round 2 - Hole by Hole'!O120,"&lt;"&amp;$O$2-1.9))+(COUNTIF('Round 2 - Hole by Hole'!P120,"&lt;"&amp;$P$2-1.9))+(COUNTIF('Round 2 - Hole by Hole'!Q120,"&lt;"&amp;$Q$2-1.9))+(COUNTIF('Round 2 - Hole by Hole'!R120,"&lt;"&amp;$R$2-1.9))+(COUNTIF('Round 2 - Hole by Hole'!S120,"&lt;"&amp;$S$2-1.9))+(COUNTIF('Round 2 - Hole by Hole'!T120,"&lt;"&amp;$T$2-1.9))</f>
        <v>0</v>
      </c>
      <c r="K123" s="110">
        <f>SUM(COUNTIF('Round 2 - Hole by Hole'!B120,"="&amp;$B$2-1))+(COUNTIF('Round 2 - Hole by Hole'!C120,"="&amp;$C$2-1))+(COUNTIF('Round 2 - Hole by Hole'!D120,"="&amp;$D$2-1))+(COUNTIF('Round 2 - Hole by Hole'!E120,"="&amp;$E$2-1))+(COUNTIF('Round 2 - Hole by Hole'!F120,"="&amp;$F$2-1))+(COUNTIF('Round 2 - Hole by Hole'!G120,"="&amp;$G$2-1))+(COUNTIF('Round 2 - Hole by Hole'!H120,"="&amp;$H$2-1))+(COUNTIF('Round 2 - Hole by Hole'!I120,"="&amp;$I$2-1))+(COUNTIF('Round 2 - Hole by Hole'!J120,"="&amp;$J$2-1))+(COUNTIF('Round 2 - Hole by Hole'!L120,"="&amp;$L$2-1))+(COUNTIF('Round 2 - Hole by Hole'!M120,"="&amp;$M$2-1))+(COUNTIF('Round 2 - Hole by Hole'!N120,"="&amp;$N$2-1))+(COUNTIF('Round 2 - Hole by Hole'!O120,"="&amp;$O$2-1))+(COUNTIF('Round 2 - Hole by Hole'!P120,"="&amp;$P$2-1))+(COUNTIF('Round 2 - Hole by Hole'!Q120,"="&amp;$Q$2-1))+(COUNTIF('Round 2 - Hole by Hole'!R120,"="&amp;$R$2-1))+(COUNTIF('Round 2 - Hole by Hole'!S120,"="&amp;$S$2-1))+(COUNTIF('Round 2 - Hole by Hole'!T120,"="&amp;$T$2-1))</f>
        <v>1</v>
      </c>
      <c r="L123" s="110">
        <f>SUM(COUNTIF('Round 2 - Hole by Hole'!B120,"="&amp;$B$2))+(COUNTIF('Round 2 - Hole by Hole'!C120,"="&amp;$C$2))+(COUNTIF('Round 2 - Hole by Hole'!D120,"="&amp;$D$2))+(COUNTIF('Round 2 - Hole by Hole'!E120,"="&amp;$E$2))+(COUNTIF('Round 2 - Hole by Hole'!F120,"="&amp;$F$2))+(COUNTIF('Round 2 - Hole by Hole'!G120,"="&amp;$G$2))+(COUNTIF('Round 2 - Hole by Hole'!H120,"="&amp;$H$2))+(COUNTIF('Round 2 - Hole by Hole'!I120,"="&amp;$I$2))+(COUNTIF('Round 2 - Hole by Hole'!J120,"="&amp;$J$2))+(COUNTIF('Round 2 - Hole by Hole'!L120,"="&amp;$L$2))+(COUNTIF('Round 2 - Hole by Hole'!M120,"="&amp;$M$2))+(COUNTIF('Round 2 - Hole by Hole'!N120,"="&amp;$N$2))+(COUNTIF('Round 2 - Hole by Hole'!O120,"="&amp;$O$2))+(COUNTIF('Round 2 - Hole by Hole'!P120,"="&amp;$P$2))+(COUNTIF('Round 2 - Hole by Hole'!Q120,"="&amp;$Q$2))+(COUNTIF('Round 2 - Hole by Hole'!R120,"="&amp;$R$2))+(COUNTIF('Round 2 - Hole by Hole'!S120,"="&amp;$S$2))+(COUNTIF('Round 2 - Hole by Hole'!T120,"="&amp;$T$2))</f>
        <v>3</v>
      </c>
      <c r="M123" s="110">
        <f>SUM(COUNTIF('Round 2 - Hole by Hole'!B120,"="&amp;$B$2+1))+(COUNTIF('Round 2 - Hole by Hole'!C120,"="&amp;$C$2+1))+(COUNTIF('Round 2 - Hole by Hole'!D120,"="&amp;$D$2+1))+(COUNTIF('Round 2 - Hole by Hole'!E120,"="&amp;$E$2+1))+(COUNTIF('Round 2 - Hole by Hole'!F120,"="&amp;$F$2+1))+(COUNTIF('Round 2 - Hole by Hole'!G120,"="&amp;$G$2+1))+(COUNTIF('Round 2 - Hole by Hole'!H120,"="&amp;$H$2+1))+(COUNTIF('Round 2 - Hole by Hole'!I120,"="&amp;$I$2+1))+(COUNTIF('Round 2 - Hole by Hole'!J120,"="&amp;$J$2+1))+(COUNTIF('Round 2 - Hole by Hole'!L120,"="&amp;$L$2+1))+(COUNTIF('Round 2 - Hole by Hole'!M120,"="&amp;$M$2+1))+(COUNTIF('Round 2 - Hole by Hole'!N120,"="&amp;$N$2+1))+(COUNTIF('Round 2 - Hole by Hole'!O120,"="&amp;$O$2+1))+(COUNTIF('Round 2 - Hole by Hole'!P120,"="&amp;$P$2+1))+(COUNTIF('Round 2 - Hole by Hole'!Q120,"="&amp;$Q$2+1))+(COUNTIF('Round 2 - Hole by Hole'!R120,"="&amp;$R$2+1))+(COUNTIF('Round 2 - Hole by Hole'!S120,"="&amp;$S$2+1))+(COUNTIF('Round 2 - Hole by Hole'!T120,"="&amp;$T$2+1))</f>
        <v>8</v>
      </c>
      <c r="N123" s="110">
        <f>SUM(COUNTIF('Round 2 - Hole by Hole'!B120,"="&amp;$B$2+2))+(COUNTIF('Round 2 - Hole by Hole'!C120,"="&amp;$C$2+2))+(COUNTIF('Round 2 - Hole by Hole'!D120,"="&amp;$D$2+2))+(COUNTIF('Round 2 - Hole by Hole'!E120,"="&amp;$E$2+2))+(COUNTIF('Round 2 - Hole by Hole'!F120,"="&amp;$F$2+2))+(COUNTIF('Round 2 - Hole by Hole'!G120,"="&amp;$G$2+2))+(COUNTIF('Round 2 - Hole by Hole'!H120,"="&amp;$H$2+2))+(COUNTIF('Round 2 - Hole by Hole'!I120,"="&amp;$I$2+2))+(COUNTIF('Round 2 - Hole by Hole'!J120,"="&amp;$J$2+2))+(COUNTIF('Round 2 - Hole by Hole'!L120,"="&amp;$L$2+2))+(COUNTIF('Round 2 - Hole by Hole'!M120,"="&amp;$M$2+2))+(COUNTIF('Round 2 - Hole by Hole'!N120,"="&amp;$N$2+2))+(COUNTIF('Round 2 - Hole by Hole'!O120,"="&amp;$O$2+2))+(COUNTIF('Round 2 - Hole by Hole'!P120,"="&amp;$P$2+2))+(COUNTIF('Round 2 - Hole by Hole'!Q120,"="&amp;$Q$2+2))+(COUNTIF('Round 2 - Hole by Hole'!R120,"="&amp;$R$2+2))+(COUNTIF('Round 2 - Hole by Hole'!S120,"="&amp;$S$2+2))+(COUNTIF('Round 2 - Hole by Hole'!T120,"="&amp;$T$2+2))</f>
        <v>4</v>
      </c>
      <c r="O123" s="110">
        <f>SUM(COUNTIF('Round 2 - Hole by Hole'!B120,"&gt;"&amp;$B$2+2.1))+(COUNTIF('Round 2 - Hole by Hole'!C120,"&gt;"&amp;$C$2+2.1))+(COUNTIF('Round 2 - Hole by Hole'!D120,"&gt;"&amp;$D$2+2.1))+(COUNTIF('Round 2 - Hole by Hole'!E120,"&gt;"&amp;$E$2+2.1))+(COUNTIF('Round 2 - Hole by Hole'!F120,"&gt;"&amp;$F$2+2.1))+(COUNTIF('Round 2 - Hole by Hole'!G120,"&gt;"&amp;$G$2+2.1))+(COUNTIF('Round 2 - Hole by Hole'!H120,"&gt;"&amp;$H$2+2.1))+(COUNTIF('Round 2 - Hole by Hole'!I120,"&gt;"&amp;$I$2+2.1))+(COUNTIF('Round 2 - Hole by Hole'!J120,"&gt;"&amp;$J$2+2.1))+(COUNTIF('Round 2 - Hole by Hole'!L120,"&gt;"&amp;$L$2+2.1))+(COUNTIF('Round 2 - Hole by Hole'!M120,"&gt;"&amp;$M$2+2.1))+(COUNTIF('Round 2 - Hole by Hole'!N120,"&gt;"&amp;$N$2+2.1))+(COUNTIF('Round 2 - Hole by Hole'!O120,"&gt;"&amp;$O$2+2.1))+(COUNTIF('Round 2 - Hole by Hole'!P120,"&gt;"&amp;$P$2+2.1))+(COUNTIF('Round 2 - Hole by Hole'!Q120,"&gt;"&amp;$Q$2+2.1))+(COUNTIF('Round 2 - Hole by Hole'!R120,"&gt;"&amp;$R$2+2.1))+(COUNTIF('Round 2 - Hole by Hole'!S120,"&gt;"&amp;$S$2+2.1))+(COUNTIF('Round 2 - Hole by Hole'!T120,"&gt;"&amp;$T$2+2.1))</f>
        <v>2</v>
      </c>
      <c r="Q123" s="110">
        <f>SUM(COUNTIF('Round 3 - Hole by Hole'!B120,"&lt;"&amp;$B$3-1.9))+(COUNTIF('Round 3 - Hole by Hole'!C120,"&lt;"&amp;$C$3-1.9))+(COUNTIF('Round 3 - Hole by Hole'!D120,"&lt;"&amp;$D$3-1.9))+(COUNTIF('Round 3 - Hole by Hole'!E120,"&lt;"&amp;$E$3-1.9))+(COUNTIF('Round 3 - Hole by Hole'!F120,"&lt;"&amp;$F$3-1.9))+(COUNTIF('Round 3 - Hole by Hole'!G120,"&lt;"&amp;$G$3-1.9))+(COUNTIF('Round 3 - Hole by Hole'!H120,"&lt;"&amp;$H$3-1.9))+(COUNTIF('Round 3 - Hole by Hole'!I120,"&lt;"&amp;$I$3-1.9))+(COUNTIF('Round 3 - Hole by Hole'!J120,"&lt;"&amp;$J$3-1.9))+(COUNTIF('Round 3 - Hole by Hole'!L120,"&lt;"&amp;$L$3-1.9))+(COUNTIF('Round 3 - Hole by Hole'!M120,"&lt;"&amp;$M$3-1.9))+(COUNTIF('Round 3 - Hole by Hole'!N120,"&lt;"&amp;$N$3-1.9))+(COUNTIF('Round 3 - Hole by Hole'!O120,"&lt;"&amp;$O$3-1.9))+(COUNTIF('Round 3 - Hole by Hole'!P120,"&lt;"&amp;$P$3-1.9))+(COUNTIF('Round 3 - Hole by Hole'!Q120,"&lt;"&amp;$Q$3-1.9))+(COUNTIF('Round 3 - Hole by Hole'!R120,"&lt;"&amp;$R$3-1.9))+(COUNTIF('Round 3 - Hole by Hole'!S120,"&lt;"&amp;$S$3-1.9))+(COUNTIF('Round 3 - Hole by Hole'!T120,"&lt;"&amp;$T$3-1.9))</f>
        <v>0</v>
      </c>
      <c r="R123" s="110">
        <f>SUM(COUNTIF('Round 3 - Hole by Hole'!B120,"="&amp;$B$3-1))+(COUNTIF('Round 3 - Hole by Hole'!C120,"="&amp;$C$3-1))+(COUNTIF('Round 3 - Hole by Hole'!D120,"="&amp;$D$3-1))+(COUNTIF('Round 3 - Hole by Hole'!E120,"="&amp;$E$3-1))+(COUNTIF('Round 3 - Hole by Hole'!F120,"="&amp;$F$3-1))+(COUNTIF('Round 3 - Hole by Hole'!G120,"="&amp;$G$3-1))+(COUNTIF('Round 3 - Hole by Hole'!H120,"="&amp;$H$3-1))+(COUNTIF('Round 3 - Hole by Hole'!I120,"="&amp;$I$3-1))+(COUNTIF('Round 3 - Hole by Hole'!J120,"="&amp;$J$3-1))+(COUNTIF('Round 3 - Hole by Hole'!L120,"="&amp;$L$3-1))+(COUNTIF('Round 3 - Hole by Hole'!M120,"="&amp;$M$3-1))+(COUNTIF('Round 3 - Hole by Hole'!N120,"="&amp;$N$3-1))+(COUNTIF('Round 3 - Hole by Hole'!O120,"="&amp;$O$3-1))+(COUNTIF('Round 3 - Hole by Hole'!P120,"="&amp;$P$3-1))+(COUNTIF('Round 3 - Hole by Hole'!Q120,"="&amp;$Q$3-1))+(COUNTIF('Round 3 - Hole by Hole'!R120,"="&amp;$R$3-1))+(COUNTIF('Round 3 - Hole by Hole'!S120,"="&amp;$S$3-1))+(COUNTIF('Round 3 - Hole by Hole'!T120,"="&amp;$T$3-1))</f>
        <v>0</v>
      </c>
      <c r="S123" s="110">
        <f>SUM(COUNTIF('Round 3 - Hole by Hole'!B120,"="&amp;$B$3))+(COUNTIF('Round 3 - Hole by Hole'!C120,"="&amp;$C$3))+(COUNTIF('Round 3 - Hole by Hole'!D120,"="&amp;$D$3))+(COUNTIF('Round 3 - Hole by Hole'!E120,"="&amp;$E$3))+(COUNTIF('Round 3 - Hole by Hole'!F120,"="&amp;$F$3))+(COUNTIF('Round 3 - Hole by Hole'!G120,"="&amp;$G$3))+(COUNTIF('Round 3 - Hole by Hole'!H120,"="&amp;$H$3))+(COUNTIF('Round 3 - Hole by Hole'!I120,"="&amp;$I$3))+(COUNTIF('Round 3 - Hole by Hole'!J120,"="&amp;$J$3))+(COUNTIF('Round 3 - Hole by Hole'!L120,"="&amp;$L$3))+(COUNTIF('Round 3 - Hole by Hole'!M120,"="&amp;$M$3))+(COUNTIF('Round 3 - Hole by Hole'!N120,"="&amp;$N$3))+(COUNTIF('Round 3 - Hole by Hole'!O120,"="&amp;$O$3))+(COUNTIF('Round 3 - Hole by Hole'!P120,"="&amp;$P$3))+(COUNTIF('Round 3 - Hole by Hole'!Q120,"="&amp;$Q$3))+(COUNTIF('Round 3 - Hole by Hole'!R120,"="&amp;$R$3))+(COUNTIF('Round 3 - Hole by Hole'!S120,"="&amp;$S$3))+(COUNTIF('Round 3 - Hole by Hole'!T120,"="&amp;$T$3))</f>
        <v>4</v>
      </c>
      <c r="T123" s="110">
        <f>SUM(COUNTIF('Round 3 - Hole by Hole'!B120,"="&amp;$B$3+1))+(COUNTIF('Round 3 - Hole by Hole'!C120,"="&amp;$C$3+1))+(COUNTIF('Round 3 - Hole by Hole'!D120,"="&amp;$D$3+1))+(COUNTIF('Round 3 - Hole by Hole'!E120,"="&amp;$E$3+1))+(COUNTIF('Round 3 - Hole by Hole'!F120,"="&amp;$F$3+1))+(COUNTIF('Round 3 - Hole by Hole'!G120,"="&amp;$G$3+1))+(COUNTIF('Round 3 - Hole by Hole'!H120,"="&amp;$H$3+1))+(COUNTIF('Round 3 - Hole by Hole'!I120,"="&amp;$I$3+1))+(COUNTIF('Round 3 - Hole by Hole'!J120,"="&amp;$J$3+1))+(COUNTIF('Round 3 - Hole by Hole'!L120,"="&amp;$L$3+1))+(COUNTIF('Round 3 - Hole by Hole'!M120,"="&amp;$M$3+1))+(COUNTIF('Round 3 - Hole by Hole'!N120,"="&amp;$N$3+1))+(COUNTIF('Round 3 - Hole by Hole'!O120,"="&amp;$O$3+1))+(COUNTIF('Round 3 - Hole by Hole'!P120,"="&amp;$P$3+1))+(COUNTIF('Round 3 - Hole by Hole'!Q120,"="&amp;$Q$3+1))+(COUNTIF('Round 3 - Hole by Hole'!R120,"="&amp;$R$3+1))+(COUNTIF('Round 3 - Hole by Hole'!S120,"="&amp;$S$3+1))+(COUNTIF('Round 3 - Hole by Hole'!T120,"="&amp;$T$3+1))</f>
        <v>10</v>
      </c>
      <c r="U123" s="110">
        <f>SUM(COUNTIF('Round 3 - Hole by Hole'!B120,"="&amp;$B$3+2))+(COUNTIF('Round 3 - Hole by Hole'!C120,"="&amp;$C$3+2))+(COUNTIF('Round 3 - Hole by Hole'!D120,"="&amp;$D$3+2))+(COUNTIF('Round 3 - Hole by Hole'!E120,"="&amp;$E$3+2))+(COUNTIF('Round 3 - Hole by Hole'!F120,"="&amp;$F$3+2))+(COUNTIF('Round 3 - Hole by Hole'!G120,"="&amp;$G$3+2))+(COUNTIF('Round 3 - Hole by Hole'!H120,"="&amp;$H$3+2))+(COUNTIF('Round 3 - Hole by Hole'!I120,"="&amp;$I$3+2))+(COUNTIF('Round 3 - Hole by Hole'!J120,"="&amp;$J$3+2))+(COUNTIF('Round 3 - Hole by Hole'!L120,"="&amp;$L$3+2))+(COUNTIF('Round 3 - Hole by Hole'!M120,"="&amp;$M$3+2))+(COUNTIF('Round 3 - Hole by Hole'!N120,"="&amp;$N$3+2))+(COUNTIF('Round 3 - Hole by Hole'!O120,"="&amp;$O$3+2))+(COUNTIF('Round 3 - Hole by Hole'!P120,"="&amp;$P$3+2))+(COUNTIF('Round 3 - Hole by Hole'!Q120,"="&amp;$Q$3+2))+(COUNTIF('Round 3 - Hole by Hole'!R120,"="&amp;$R$3+2))+(COUNTIF('Round 3 - Hole by Hole'!S120,"="&amp;$S$3+2))+(COUNTIF('Round 3 - Hole by Hole'!T120,"="&amp;$T$3+2))</f>
        <v>4</v>
      </c>
      <c r="V123" s="110">
        <f>SUM(COUNTIF('Round 3 - Hole by Hole'!B120,"&gt;"&amp;$B$3+2.1))+(COUNTIF('Round 3 - Hole by Hole'!C120,"&gt;"&amp;$C$3+2.1))+(COUNTIF('Round 3 - Hole by Hole'!D120,"&gt;"&amp;$D$3+2.1))+(COUNTIF('Round 3 - Hole by Hole'!E120,"&gt;"&amp;$E$3+2.1))+(COUNTIF('Round 3 - Hole by Hole'!F120,"&gt;"&amp;$F$3+2.1))+(COUNTIF('Round 3 - Hole by Hole'!G120,"&gt;"&amp;$G$3+2.1))+(COUNTIF('Round 3 - Hole by Hole'!H120,"&gt;"&amp;$H$3+2.1))+(COUNTIF('Round 3 - Hole by Hole'!I120,"&gt;"&amp;$I$3+2.1))+(COUNTIF('Round 3 - Hole by Hole'!J120,"&gt;"&amp;$J$3+2.1))+(COUNTIF('Round 3 - Hole by Hole'!L120,"&gt;"&amp;$L$3+2.1))+(COUNTIF('Round 3 - Hole by Hole'!M120,"&gt;"&amp;$M$3+2.1))+(COUNTIF('Round 3 - Hole by Hole'!N120,"&gt;"&amp;$N$3+2.1))+(COUNTIF('Round 3 - Hole by Hole'!O120,"&gt;"&amp;$O$3+2.1))+(COUNTIF('Round 3 - Hole by Hole'!P120,"&gt;"&amp;$P$3+2.1))+(COUNTIF('Round 3 - Hole by Hole'!Q120,"&gt;"&amp;$Q$3+2.1))+(COUNTIF('Round 3 - Hole by Hole'!R120,"&gt;"&amp;$R$3+2.1))+(COUNTIF('Round 3 - Hole by Hole'!S120,"&gt;"&amp;$S$3+2.1))+(COUNTIF('Round 3 - Hole by Hole'!T120,"&gt;"&amp;$T$3+2.1))</f>
        <v>0</v>
      </c>
      <c r="X123" s="110">
        <f t="shared" si="173"/>
        <v>0</v>
      </c>
      <c r="Y123" s="110">
        <f t="shared" si="169"/>
        <v>1</v>
      </c>
      <c r="Z123" s="110">
        <f t="shared" si="170"/>
        <v>11</v>
      </c>
      <c r="AA123" s="110">
        <f t="shared" si="171"/>
        <v>27</v>
      </c>
      <c r="AB123" s="110">
        <f t="shared" si="172"/>
        <v>11</v>
      </c>
      <c r="AC123" s="110">
        <f t="shared" si="174"/>
        <v>4</v>
      </c>
    </row>
    <row r="124" spans="1:29">
      <c r="A124" s="60" t="str">
        <f>'Players by Team'!G46</f>
        <v>LAUREN ALFARO</v>
      </c>
      <c r="B124" s="90"/>
      <c r="C124" s="86">
        <f>SUM(COUNTIF('Round 1 - Hole by Hole'!B121,"&lt;"&amp;$B$2-1.9))+(COUNTIF('Round 1 - Hole by Hole'!C121,"&lt;"&amp;$C$2-1.9))+(COUNTIF('Round 1 - Hole by Hole'!D121,"&lt;"&amp;$D$2-1.9))+(COUNTIF('Round 1 - Hole by Hole'!E121,"&lt;"&amp;$E$2-1.9))+(COUNTIF('Round 1 - Hole by Hole'!F121,"&lt;"&amp;$F$2-1.9))+(COUNTIF('Round 1 - Hole by Hole'!G121,"&lt;"&amp;$G$2-1.9))+(COUNTIF('Round 1 - Hole by Hole'!H121,"&lt;"&amp;$H$2-1.9))+(COUNTIF('Round 1 - Hole by Hole'!I121,"&lt;"&amp;$I$2-1.9))+(COUNTIF('Round 1 - Hole by Hole'!J121,"&lt;"&amp;$J$2-1.9))+(COUNTIF('Round 1 - Hole by Hole'!L121,"&lt;"&amp;$L$2-1.9))+(COUNTIF('Round 1 - Hole by Hole'!M121,"&lt;"&amp;$M$2-1.9))+(COUNTIF('Round 1 - Hole by Hole'!N121,"&lt;"&amp;$N$2-1.9))+(COUNTIF('Round 1 - Hole by Hole'!O121,"&lt;"&amp;$O$2-1.9))+(COUNTIF('Round 1 - Hole by Hole'!P121,"&lt;"&amp;$P$2-1.9))+(COUNTIF('Round 1 - Hole by Hole'!Q121,"&lt;"&amp;$Q$2-1.9))+(COUNTIF('Round 1 - Hole by Hole'!R121,"&lt;"&amp;$R$2-1.9))+(COUNTIF('Round 1 - Hole by Hole'!S121,"&lt;"&amp;$S$2-1.9))+(COUNTIF('Round 1 - Hole by Hole'!T121,"&lt;"&amp;$T$2-1.9))</f>
        <v>0</v>
      </c>
      <c r="D124" s="87">
        <f>SUM(COUNTIF('Round 1 - Hole by Hole'!B121,"="&amp;$B$2-1))+(COUNTIF('Round 1 - Hole by Hole'!C121,"="&amp;$C$2-1))+(COUNTIF('Round 1 - Hole by Hole'!D121,"="&amp;$D$2-1))+(COUNTIF('Round 1 - Hole by Hole'!E121,"="&amp;$E$2-1))+(COUNTIF('Round 1 - Hole by Hole'!F121,"="&amp;$F$2-1))+(COUNTIF('Round 1 - Hole by Hole'!G121,"="&amp;$G$2-1))+(COUNTIF('Round 1 - Hole by Hole'!H121,"="&amp;$H$2-1))+(COUNTIF('Round 1 - Hole by Hole'!I121,"="&amp;$I$2-1))+(COUNTIF('Round 1 - Hole by Hole'!J121,"="&amp;$J$2-1))+(COUNTIF('Round 1 - Hole by Hole'!L121,"="&amp;$L$2-1))+(COUNTIF('Round 1 - Hole by Hole'!M121,"="&amp;$M$2-1))+(COUNTIF('Round 1 - Hole by Hole'!N121,"="&amp;$N$2-1))+(COUNTIF('Round 1 - Hole by Hole'!O121,"="&amp;$O$2-1))+(COUNTIF('Round 1 - Hole by Hole'!P121,"="&amp;$P$2-1))+(COUNTIF('Round 1 - Hole by Hole'!Q121,"="&amp;$Q$2-1))+(COUNTIF('Round 1 - Hole by Hole'!R121,"="&amp;$R$2-1))+(COUNTIF('Round 1 - Hole by Hole'!S121,"="&amp;$S$2-1))+(COUNTIF('Round 1 - Hole by Hole'!T121,"="&amp;$T$2-1))</f>
        <v>1</v>
      </c>
      <c r="E124" s="87">
        <f>SUM(COUNTIF('Round 1 - Hole by Hole'!B121,"="&amp;$B$2))+(COUNTIF('Round 1 - Hole by Hole'!C121,"="&amp;$C$2))+(COUNTIF('Round 1 - Hole by Hole'!D121,"="&amp;$D$2))+(COUNTIF('Round 1 - Hole by Hole'!E121,"="&amp;$E$2))+(COUNTIF('Round 1 - Hole by Hole'!F121,"="&amp;$F$2))+(COUNTIF('Round 1 - Hole by Hole'!G121,"="&amp;$G$2))+(COUNTIF('Round 1 - Hole by Hole'!H121,"="&amp;$H$2))+(COUNTIF('Round 1 - Hole by Hole'!I121,"="&amp;$I$2))+(COUNTIF('Round 1 - Hole by Hole'!J121,"="&amp;$J$2))+(COUNTIF('Round 1 - Hole by Hole'!L121,"="&amp;$L$2))+(COUNTIF('Round 1 - Hole by Hole'!M121,"="&amp;$M$2))+(COUNTIF('Round 1 - Hole by Hole'!N121,"="&amp;$N$2))+(COUNTIF('Round 1 - Hole by Hole'!O121,"="&amp;$O$2))+(COUNTIF('Round 1 - Hole by Hole'!P121,"="&amp;$P$2))+(COUNTIF('Round 1 - Hole by Hole'!Q121,"="&amp;$Q$2))+(COUNTIF('Round 1 - Hole by Hole'!R121,"="&amp;$R$2))+(COUNTIF('Round 1 - Hole by Hole'!S121,"="&amp;$S$2))+(COUNTIF('Round 1 - Hole by Hole'!T121,"="&amp;$T$2))</f>
        <v>3</v>
      </c>
      <c r="F124" s="87">
        <f>SUM(COUNTIF('Round 1 - Hole by Hole'!B121,"="&amp;$B$2+1))+(COUNTIF('Round 1 - Hole by Hole'!C121,"="&amp;$C$2+1))+(COUNTIF('Round 1 - Hole by Hole'!D121,"="&amp;$D$2+1))+(COUNTIF('Round 1 - Hole by Hole'!E121,"="&amp;$E$2+1))+(COUNTIF('Round 1 - Hole by Hole'!F121,"="&amp;$F$2+1))+(COUNTIF('Round 1 - Hole by Hole'!G121,"="&amp;$G$2+1))+(COUNTIF('Round 1 - Hole by Hole'!H121,"="&amp;$H$2+1))+(COUNTIF('Round 1 - Hole by Hole'!I121,"="&amp;$I$2+1))+(COUNTIF('Round 1 - Hole by Hole'!J121,"="&amp;$J$2+1))+(COUNTIF('Round 1 - Hole by Hole'!L121,"="&amp;$L$2+1))+(COUNTIF('Round 1 - Hole by Hole'!M121,"="&amp;$M$2+1))+(COUNTIF('Round 1 - Hole by Hole'!N121,"="&amp;$N$2+1))+(COUNTIF('Round 1 - Hole by Hole'!O121,"="&amp;$O$2+1))+(COUNTIF('Round 1 - Hole by Hole'!P121,"="&amp;$P$2+1))+(COUNTIF('Round 1 - Hole by Hole'!Q121,"="&amp;$Q$2+1))+(COUNTIF('Round 1 - Hole by Hole'!R121,"="&amp;$R$2+1))+(COUNTIF('Round 1 - Hole by Hole'!S121,"="&amp;$S$2+1))+(COUNTIF('Round 1 - Hole by Hole'!T121,"="&amp;$T$2+1))</f>
        <v>10</v>
      </c>
      <c r="G124" s="87">
        <f>SUM(COUNTIF('Round 1 - Hole by Hole'!B121,"="&amp;$B$2+2))+(COUNTIF('Round 1 - Hole by Hole'!C121,"="&amp;$C$2+2))+(COUNTIF('Round 1 - Hole by Hole'!D121,"="&amp;$D$2+2))+(COUNTIF('Round 1 - Hole by Hole'!E121,"="&amp;$E$2+2))+(COUNTIF('Round 1 - Hole by Hole'!F121,"="&amp;$F$2+2))+(COUNTIF('Round 1 - Hole by Hole'!G121,"="&amp;$G$2+2))+(COUNTIF('Round 1 - Hole by Hole'!H121,"="&amp;$H$2+2))+(COUNTIF('Round 1 - Hole by Hole'!I121,"="&amp;$I$2+2))+(COUNTIF('Round 1 - Hole by Hole'!J121,"="&amp;$J$2+2))+(COUNTIF('Round 1 - Hole by Hole'!L121,"="&amp;$L$2+2))+(COUNTIF('Round 1 - Hole by Hole'!M121,"="&amp;$M$2+2))+(COUNTIF('Round 1 - Hole by Hole'!N121,"="&amp;$N$2+2))+(COUNTIF('Round 1 - Hole by Hole'!O121,"="&amp;$O$2+2))+(COUNTIF('Round 1 - Hole by Hole'!P121,"="&amp;$P$2+2))+(COUNTIF('Round 1 - Hole by Hole'!Q121,"="&amp;$Q$2+2))+(COUNTIF('Round 1 - Hole by Hole'!R121,"="&amp;$R$2+2))+(COUNTIF('Round 1 - Hole by Hole'!S121,"="&amp;$S$2+2))+(COUNTIF('Round 1 - Hole by Hole'!T121,"="&amp;$T$2+2))</f>
        <v>3</v>
      </c>
      <c r="H124" s="87">
        <f>SUM(COUNTIF('Round 1 - Hole by Hole'!B121,"&gt;"&amp;$B$2+2.1))+(COUNTIF('Round 1 - Hole by Hole'!C121,"&gt;"&amp;$C$2+2.1))+(COUNTIF('Round 1 - Hole by Hole'!D121,"&gt;"&amp;$D$2+2.1))+(COUNTIF('Round 1 - Hole by Hole'!E121,"&gt;"&amp;$E$2+2.1))+(COUNTIF('Round 1 - Hole by Hole'!F121,"&gt;"&amp;$F$2+2.1))+(COUNTIF('Round 1 - Hole by Hole'!G121,"&gt;"&amp;$G$2+2.1))+(COUNTIF('Round 1 - Hole by Hole'!H121,"&gt;"&amp;$H$2+2.1))+(COUNTIF('Round 1 - Hole by Hole'!I121,"&gt;"&amp;$I$2+2.1))+(COUNTIF('Round 1 - Hole by Hole'!J121,"&gt;"&amp;$J$2+2.1))+(COUNTIF('Round 1 - Hole by Hole'!L121,"&gt;"&amp;$L$2+2.1))+(COUNTIF('Round 1 - Hole by Hole'!M121,"&gt;"&amp;$M$2+2.1))+(COUNTIF('Round 1 - Hole by Hole'!N121,"&gt;"&amp;$N$2+2.1))+(COUNTIF('Round 1 - Hole by Hole'!O121,"&gt;"&amp;$O$2+2.1))+(COUNTIF('Round 1 - Hole by Hole'!P121,"&gt;"&amp;$P$2+2.1))+(COUNTIF('Round 1 - Hole by Hole'!Q121,"&gt;"&amp;$Q$2+2.1))+(COUNTIF('Round 1 - Hole by Hole'!R121,"&gt;"&amp;$R$2+2.1))+(COUNTIF('Round 1 - Hole by Hole'!S121,"&gt;"&amp;$S$2+2.1))+(COUNTIF('Round 1 - Hole by Hole'!T121,"&gt;"&amp;$T$2+2.1))</f>
        <v>1</v>
      </c>
      <c r="J124" s="86">
        <f>SUM(COUNTIF('Round 2 - Hole by Hole'!B121,"&lt;"&amp;$B$2-1.9))+(COUNTIF('Round 2 - Hole by Hole'!C121,"&lt;"&amp;$C$2-1.9))+(COUNTIF('Round 2 - Hole by Hole'!D121,"&lt;"&amp;$D$2-1.9))+(COUNTIF('Round 2 - Hole by Hole'!E121,"&lt;"&amp;$E$2-1.9))+(COUNTIF('Round 2 - Hole by Hole'!F121,"&lt;"&amp;$F$2-1.9))+(COUNTIF('Round 2 - Hole by Hole'!G121,"&lt;"&amp;$G$2-1.9))+(COUNTIF('Round 2 - Hole by Hole'!H121,"&lt;"&amp;$H$2-1.9))+(COUNTIF('Round 2 - Hole by Hole'!I121,"&lt;"&amp;$I$2-1.9))+(COUNTIF('Round 2 - Hole by Hole'!J121,"&lt;"&amp;$J$2-1.9))+(COUNTIF('Round 2 - Hole by Hole'!L121,"&lt;"&amp;$L$2-1.9))+(COUNTIF('Round 2 - Hole by Hole'!M121,"&lt;"&amp;$M$2-1.9))+(COUNTIF('Round 2 - Hole by Hole'!N121,"&lt;"&amp;$N$2-1.9))+(COUNTIF('Round 2 - Hole by Hole'!O121,"&lt;"&amp;$O$2-1.9))+(COUNTIF('Round 2 - Hole by Hole'!P121,"&lt;"&amp;$P$2-1.9))+(COUNTIF('Round 2 - Hole by Hole'!Q121,"&lt;"&amp;$Q$2-1.9))+(COUNTIF('Round 2 - Hole by Hole'!R121,"&lt;"&amp;$R$2-1.9))+(COUNTIF('Round 2 - Hole by Hole'!S121,"&lt;"&amp;$S$2-1.9))+(COUNTIF('Round 2 - Hole by Hole'!T121,"&lt;"&amp;$T$2-1.9))</f>
        <v>0</v>
      </c>
      <c r="K124" s="87">
        <f>SUM(COUNTIF('Round 2 - Hole by Hole'!B121,"="&amp;$B$2-1))+(COUNTIF('Round 2 - Hole by Hole'!C121,"="&amp;$C$2-1))+(COUNTIF('Round 2 - Hole by Hole'!D121,"="&amp;$D$2-1))+(COUNTIF('Round 2 - Hole by Hole'!E121,"="&amp;$E$2-1))+(COUNTIF('Round 2 - Hole by Hole'!F121,"="&amp;$F$2-1))+(COUNTIF('Round 2 - Hole by Hole'!G121,"="&amp;$G$2-1))+(COUNTIF('Round 2 - Hole by Hole'!H121,"="&amp;$H$2-1))+(COUNTIF('Round 2 - Hole by Hole'!I121,"="&amp;$I$2-1))+(COUNTIF('Round 2 - Hole by Hole'!J121,"="&amp;$J$2-1))+(COUNTIF('Round 2 - Hole by Hole'!L121,"="&amp;$L$2-1))+(COUNTIF('Round 2 - Hole by Hole'!M121,"="&amp;$M$2-1))+(COUNTIF('Round 2 - Hole by Hole'!N121,"="&amp;$N$2-1))+(COUNTIF('Round 2 - Hole by Hole'!O121,"="&amp;$O$2-1))+(COUNTIF('Round 2 - Hole by Hole'!P121,"="&amp;$P$2-1))+(COUNTIF('Round 2 - Hole by Hole'!Q121,"="&amp;$Q$2-1))+(COUNTIF('Round 2 - Hole by Hole'!R121,"="&amp;$R$2-1))+(COUNTIF('Round 2 - Hole by Hole'!S121,"="&amp;$S$2-1))+(COUNTIF('Round 2 - Hole by Hole'!T121,"="&amp;$T$2-1))</f>
        <v>1</v>
      </c>
      <c r="L124" s="87">
        <f>SUM(COUNTIF('Round 2 - Hole by Hole'!B121,"="&amp;$B$2))+(COUNTIF('Round 2 - Hole by Hole'!C121,"="&amp;$C$2))+(COUNTIF('Round 2 - Hole by Hole'!D121,"="&amp;$D$2))+(COUNTIF('Round 2 - Hole by Hole'!E121,"="&amp;$E$2))+(COUNTIF('Round 2 - Hole by Hole'!F121,"="&amp;$F$2))+(COUNTIF('Round 2 - Hole by Hole'!G121,"="&amp;$G$2))+(COUNTIF('Round 2 - Hole by Hole'!H121,"="&amp;$H$2))+(COUNTIF('Round 2 - Hole by Hole'!I121,"="&amp;$I$2))+(COUNTIF('Round 2 - Hole by Hole'!J121,"="&amp;$J$2))+(COUNTIF('Round 2 - Hole by Hole'!L121,"="&amp;$L$2))+(COUNTIF('Round 2 - Hole by Hole'!M121,"="&amp;$M$2))+(COUNTIF('Round 2 - Hole by Hole'!N121,"="&amp;$N$2))+(COUNTIF('Round 2 - Hole by Hole'!O121,"="&amp;$O$2))+(COUNTIF('Round 2 - Hole by Hole'!P121,"="&amp;$P$2))+(COUNTIF('Round 2 - Hole by Hole'!Q121,"="&amp;$Q$2))+(COUNTIF('Round 2 - Hole by Hole'!R121,"="&amp;$R$2))+(COUNTIF('Round 2 - Hole by Hole'!S121,"="&amp;$S$2))+(COUNTIF('Round 2 - Hole by Hole'!T121,"="&amp;$T$2))</f>
        <v>2</v>
      </c>
      <c r="M124" s="87">
        <f>SUM(COUNTIF('Round 2 - Hole by Hole'!B121,"="&amp;$B$2+1))+(COUNTIF('Round 2 - Hole by Hole'!C121,"="&amp;$C$2+1))+(COUNTIF('Round 2 - Hole by Hole'!D121,"="&amp;$D$2+1))+(COUNTIF('Round 2 - Hole by Hole'!E121,"="&amp;$E$2+1))+(COUNTIF('Round 2 - Hole by Hole'!F121,"="&amp;$F$2+1))+(COUNTIF('Round 2 - Hole by Hole'!G121,"="&amp;$G$2+1))+(COUNTIF('Round 2 - Hole by Hole'!H121,"="&amp;$H$2+1))+(COUNTIF('Round 2 - Hole by Hole'!I121,"="&amp;$I$2+1))+(COUNTIF('Round 2 - Hole by Hole'!J121,"="&amp;$J$2+1))+(COUNTIF('Round 2 - Hole by Hole'!L121,"="&amp;$L$2+1))+(COUNTIF('Round 2 - Hole by Hole'!M121,"="&amp;$M$2+1))+(COUNTIF('Round 2 - Hole by Hole'!N121,"="&amp;$N$2+1))+(COUNTIF('Round 2 - Hole by Hole'!O121,"="&amp;$O$2+1))+(COUNTIF('Round 2 - Hole by Hole'!P121,"="&amp;$P$2+1))+(COUNTIF('Round 2 - Hole by Hole'!Q121,"="&amp;$Q$2+1))+(COUNTIF('Round 2 - Hole by Hole'!R121,"="&amp;$R$2+1))+(COUNTIF('Round 2 - Hole by Hole'!S121,"="&amp;$S$2+1))+(COUNTIF('Round 2 - Hole by Hole'!T121,"="&amp;$T$2+1))</f>
        <v>8</v>
      </c>
      <c r="N124" s="87">
        <f>SUM(COUNTIF('Round 2 - Hole by Hole'!B121,"="&amp;$B$2+2))+(COUNTIF('Round 2 - Hole by Hole'!C121,"="&amp;$C$2+2))+(COUNTIF('Round 2 - Hole by Hole'!D121,"="&amp;$D$2+2))+(COUNTIF('Round 2 - Hole by Hole'!E121,"="&amp;$E$2+2))+(COUNTIF('Round 2 - Hole by Hole'!F121,"="&amp;$F$2+2))+(COUNTIF('Round 2 - Hole by Hole'!G121,"="&amp;$G$2+2))+(COUNTIF('Round 2 - Hole by Hole'!H121,"="&amp;$H$2+2))+(COUNTIF('Round 2 - Hole by Hole'!I121,"="&amp;$I$2+2))+(COUNTIF('Round 2 - Hole by Hole'!J121,"="&amp;$J$2+2))+(COUNTIF('Round 2 - Hole by Hole'!L121,"="&amp;$L$2+2))+(COUNTIF('Round 2 - Hole by Hole'!M121,"="&amp;$M$2+2))+(COUNTIF('Round 2 - Hole by Hole'!N121,"="&amp;$N$2+2))+(COUNTIF('Round 2 - Hole by Hole'!O121,"="&amp;$O$2+2))+(COUNTIF('Round 2 - Hole by Hole'!P121,"="&amp;$P$2+2))+(COUNTIF('Round 2 - Hole by Hole'!Q121,"="&amp;$Q$2+2))+(COUNTIF('Round 2 - Hole by Hole'!R121,"="&amp;$R$2+2))+(COUNTIF('Round 2 - Hole by Hole'!S121,"="&amp;$S$2+2))+(COUNTIF('Round 2 - Hole by Hole'!T121,"="&amp;$T$2+2))</f>
        <v>5</v>
      </c>
      <c r="O124" s="87">
        <f>SUM(COUNTIF('Round 2 - Hole by Hole'!B121,"&gt;"&amp;$B$2+2.1))+(COUNTIF('Round 2 - Hole by Hole'!C121,"&gt;"&amp;$C$2+2.1))+(COUNTIF('Round 2 - Hole by Hole'!D121,"&gt;"&amp;$D$2+2.1))+(COUNTIF('Round 2 - Hole by Hole'!E121,"&gt;"&amp;$E$2+2.1))+(COUNTIF('Round 2 - Hole by Hole'!F121,"&gt;"&amp;$F$2+2.1))+(COUNTIF('Round 2 - Hole by Hole'!G121,"&gt;"&amp;$G$2+2.1))+(COUNTIF('Round 2 - Hole by Hole'!H121,"&gt;"&amp;$H$2+2.1))+(COUNTIF('Round 2 - Hole by Hole'!I121,"&gt;"&amp;$I$2+2.1))+(COUNTIF('Round 2 - Hole by Hole'!J121,"&gt;"&amp;$J$2+2.1))+(COUNTIF('Round 2 - Hole by Hole'!L121,"&gt;"&amp;$L$2+2.1))+(COUNTIF('Round 2 - Hole by Hole'!M121,"&gt;"&amp;$M$2+2.1))+(COUNTIF('Round 2 - Hole by Hole'!N121,"&gt;"&amp;$N$2+2.1))+(COUNTIF('Round 2 - Hole by Hole'!O121,"&gt;"&amp;$O$2+2.1))+(COUNTIF('Round 2 - Hole by Hole'!P121,"&gt;"&amp;$P$2+2.1))+(COUNTIF('Round 2 - Hole by Hole'!Q121,"&gt;"&amp;$Q$2+2.1))+(COUNTIF('Round 2 - Hole by Hole'!R121,"&gt;"&amp;$R$2+2.1))+(COUNTIF('Round 2 - Hole by Hole'!S121,"&gt;"&amp;$S$2+2.1))+(COUNTIF('Round 2 - Hole by Hole'!T121,"&gt;"&amp;$T$2+2.1))</f>
        <v>2</v>
      </c>
      <c r="Q124" s="86">
        <f>SUM(COUNTIF('Round 3 - Hole by Hole'!B121,"&lt;"&amp;$B$3-1.9))+(COUNTIF('Round 3 - Hole by Hole'!C121,"&lt;"&amp;$C$3-1.9))+(COUNTIF('Round 3 - Hole by Hole'!D121,"&lt;"&amp;$D$3-1.9))+(COUNTIF('Round 3 - Hole by Hole'!E121,"&lt;"&amp;$E$3-1.9))+(COUNTIF('Round 3 - Hole by Hole'!F121,"&lt;"&amp;$F$3-1.9))+(COUNTIF('Round 3 - Hole by Hole'!G121,"&lt;"&amp;$G$3-1.9))+(COUNTIF('Round 3 - Hole by Hole'!H121,"&lt;"&amp;$H$3-1.9))+(COUNTIF('Round 3 - Hole by Hole'!I121,"&lt;"&amp;$I$3-1.9))+(COUNTIF('Round 3 - Hole by Hole'!J121,"&lt;"&amp;$J$3-1.9))+(COUNTIF('Round 3 - Hole by Hole'!L121,"&lt;"&amp;$L$3-1.9))+(COUNTIF('Round 3 - Hole by Hole'!M121,"&lt;"&amp;$M$3-1.9))+(COUNTIF('Round 3 - Hole by Hole'!N121,"&lt;"&amp;$N$3-1.9))+(COUNTIF('Round 3 - Hole by Hole'!O121,"&lt;"&amp;$O$3-1.9))+(COUNTIF('Round 3 - Hole by Hole'!P121,"&lt;"&amp;$P$3-1.9))+(COUNTIF('Round 3 - Hole by Hole'!Q121,"&lt;"&amp;$Q$3-1.9))+(COUNTIF('Round 3 - Hole by Hole'!R121,"&lt;"&amp;$R$3-1.9))+(COUNTIF('Round 3 - Hole by Hole'!S121,"&lt;"&amp;$S$3-1.9))+(COUNTIF('Round 3 - Hole by Hole'!T121,"&lt;"&amp;$T$3-1.9))</f>
        <v>0</v>
      </c>
      <c r="R124" s="87">
        <f>SUM(COUNTIF('Round 3 - Hole by Hole'!B121,"="&amp;$B$3-1))+(COUNTIF('Round 3 - Hole by Hole'!C121,"="&amp;$C$3-1))+(COUNTIF('Round 3 - Hole by Hole'!D121,"="&amp;$D$3-1))+(COUNTIF('Round 3 - Hole by Hole'!E121,"="&amp;$E$3-1))+(COUNTIF('Round 3 - Hole by Hole'!F121,"="&amp;$F$3-1))+(COUNTIF('Round 3 - Hole by Hole'!G121,"="&amp;$G$3-1))+(COUNTIF('Round 3 - Hole by Hole'!H121,"="&amp;$H$3-1))+(COUNTIF('Round 3 - Hole by Hole'!I121,"="&amp;$I$3-1))+(COUNTIF('Round 3 - Hole by Hole'!J121,"="&amp;$J$3-1))+(COUNTIF('Round 3 - Hole by Hole'!L121,"="&amp;$L$3-1))+(COUNTIF('Round 3 - Hole by Hole'!M121,"="&amp;$M$3-1))+(COUNTIF('Round 3 - Hole by Hole'!N121,"="&amp;$N$3-1))+(COUNTIF('Round 3 - Hole by Hole'!O121,"="&amp;$O$3-1))+(COUNTIF('Round 3 - Hole by Hole'!P121,"="&amp;$P$3-1))+(COUNTIF('Round 3 - Hole by Hole'!Q121,"="&amp;$Q$3-1))+(COUNTIF('Round 3 - Hole by Hole'!R121,"="&amp;$R$3-1))+(COUNTIF('Round 3 - Hole by Hole'!S121,"="&amp;$S$3-1))+(COUNTIF('Round 3 - Hole by Hole'!T121,"="&amp;$T$3-1))</f>
        <v>0</v>
      </c>
      <c r="S124" s="87">
        <f>SUM(COUNTIF('Round 3 - Hole by Hole'!B121,"="&amp;$B$3))+(COUNTIF('Round 3 - Hole by Hole'!C121,"="&amp;$C$3))+(COUNTIF('Round 3 - Hole by Hole'!D121,"="&amp;$D$3))+(COUNTIF('Round 3 - Hole by Hole'!E121,"="&amp;$E$3))+(COUNTIF('Round 3 - Hole by Hole'!F121,"="&amp;$F$3))+(COUNTIF('Round 3 - Hole by Hole'!G121,"="&amp;$G$3))+(COUNTIF('Round 3 - Hole by Hole'!H121,"="&amp;$H$3))+(COUNTIF('Round 3 - Hole by Hole'!I121,"="&amp;$I$3))+(COUNTIF('Round 3 - Hole by Hole'!J121,"="&amp;$J$3))+(COUNTIF('Round 3 - Hole by Hole'!L121,"="&amp;$L$3))+(COUNTIF('Round 3 - Hole by Hole'!M121,"="&amp;$M$3))+(COUNTIF('Round 3 - Hole by Hole'!N121,"="&amp;$N$3))+(COUNTIF('Round 3 - Hole by Hole'!O121,"="&amp;$O$3))+(COUNTIF('Round 3 - Hole by Hole'!P121,"="&amp;$P$3))+(COUNTIF('Round 3 - Hole by Hole'!Q121,"="&amp;$Q$3))+(COUNTIF('Round 3 - Hole by Hole'!R121,"="&amp;$R$3))+(COUNTIF('Round 3 - Hole by Hole'!S121,"="&amp;$S$3))+(COUNTIF('Round 3 - Hole by Hole'!T121,"="&amp;$T$3))</f>
        <v>3</v>
      </c>
      <c r="T124" s="87">
        <f>SUM(COUNTIF('Round 3 - Hole by Hole'!B121,"="&amp;$B$3+1))+(COUNTIF('Round 3 - Hole by Hole'!C121,"="&amp;$C$3+1))+(COUNTIF('Round 3 - Hole by Hole'!D121,"="&amp;$D$3+1))+(COUNTIF('Round 3 - Hole by Hole'!E121,"="&amp;$E$3+1))+(COUNTIF('Round 3 - Hole by Hole'!F121,"="&amp;$F$3+1))+(COUNTIF('Round 3 - Hole by Hole'!G121,"="&amp;$G$3+1))+(COUNTIF('Round 3 - Hole by Hole'!H121,"="&amp;$H$3+1))+(COUNTIF('Round 3 - Hole by Hole'!I121,"="&amp;$I$3+1))+(COUNTIF('Round 3 - Hole by Hole'!J121,"="&amp;$J$3+1))+(COUNTIF('Round 3 - Hole by Hole'!L121,"="&amp;$L$3+1))+(COUNTIF('Round 3 - Hole by Hole'!M121,"="&amp;$M$3+1))+(COUNTIF('Round 3 - Hole by Hole'!N121,"="&amp;$N$3+1))+(COUNTIF('Round 3 - Hole by Hole'!O121,"="&amp;$O$3+1))+(COUNTIF('Round 3 - Hole by Hole'!P121,"="&amp;$P$3+1))+(COUNTIF('Round 3 - Hole by Hole'!Q121,"="&amp;$Q$3+1))+(COUNTIF('Round 3 - Hole by Hole'!R121,"="&amp;$R$3+1))+(COUNTIF('Round 3 - Hole by Hole'!S121,"="&amp;$S$3+1))+(COUNTIF('Round 3 - Hole by Hole'!T121,"="&amp;$T$3+1))</f>
        <v>7</v>
      </c>
      <c r="U124" s="87">
        <f>SUM(COUNTIF('Round 3 - Hole by Hole'!B121,"="&amp;$B$3+2))+(COUNTIF('Round 3 - Hole by Hole'!C121,"="&amp;$C$3+2))+(COUNTIF('Round 3 - Hole by Hole'!D121,"="&amp;$D$3+2))+(COUNTIF('Round 3 - Hole by Hole'!E121,"="&amp;$E$3+2))+(COUNTIF('Round 3 - Hole by Hole'!F121,"="&amp;$F$3+2))+(COUNTIF('Round 3 - Hole by Hole'!G121,"="&amp;$G$3+2))+(COUNTIF('Round 3 - Hole by Hole'!H121,"="&amp;$H$3+2))+(COUNTIF('Round 3 - Hole by Hole'!I121,"="&amp;$I$3+2))+(COUNTIF('Round 3 - Hole by Hole'!J121,"="&amp;$J$3+2))+(COUNTIF('Round 3 - Hole by Hole'!L121,"="&amp;$L$3+2))+(COUNTIF('Round 3 - Hole by Hole'!M121,"="&amp;$M$3+2))+(COUNTIF('Round 3 - Hole by Hole'!N121,"="&amp;$N$3+2))+(COUNTIF('Round 3 - Hole by Hole'!O121,"="&amp;$O$3+2))+(COUNTIF('Round 3 - Hole by Hole'!P121,"="&amp;$P$3+2))+(COUNTIF('Round 3 - Hole by Hole'!Q121,"="&amp;$Q$3+2))+(COUNTIF('Round 3 - Hole by Hole'!R121,"="&amp;$R$3+2))+(COUNTIF('Round 3 - Hole by Hole'!S121,"="&amp;$S$3+2))+(COUNTIF('Round 3 - Hole by Hole'!T121,"="&amp;$T$3+2))</f>
        <v>6</v>
      </c>
      <c r="V124" s="87">
        <f>SUM(COUNTIF('Round 3 - Hole by Hole'!B121,"&gt;"&amp;$B$3+2.1))+(COUNTIF('Round 3 - Hole by Hole'!C121,"&gt;"&amp;$C$3+2.1))+(COUNTIF('Round 3 - Hole by Hole'!D121,"&gt;"&amp;$D$3+2.1))+(COUNTIF('Round 3 - Hole by Hole'!E121,"&gt;"&amp;$E$3+2.1))+(COUNTIF('Round 3 - Hole by Hole'!F121,"&gt;"&amp;$F$3+2.1))+(COUNTIF('Round 3 - Hole by Hole'!G121,"&gt;"&amp;$G$3+2.1))+(COUNTIF('Round 3 - Hole by Hole'!H121,"&gt;"&amp;$H$3+2.1))+(COUNTIF('Round 3 - Hole by Hole'!I121,"&gt;"&amp;$I$3+2.1))+(COUNTIF('Round 3 - Hole by Hole'!J121,"&gt;"&amp;$J$3+2.1))+(COUNTIF('Round 3 - Hole by Hole'!L121,"&gt;"&amp;$L$3+2.1))+(COUNTIF('Round 3 - Hole by Hole'!M121,"&gt;"&amp;$M$3+2.1))+(COUNTIF('Round 3 - Hole by Hole'!N121,"&gt;"&amp;$N$3+2.1))+(COUNTIF('Round 3 - Hole by Hole'!O121,"&gt;"&amp;$O$3+2.1))+(COUNTIF('Round 3 - Hole by Hole'!P121,"&gt;"&amp;$P$3+2.1))+(COUNTIF('Round 3 - Hole by Hole'!Q121,"&gt;"&amp;$Q$3+2.1))+(COUNTIF('Round 3 - Hole by Hole'!R121,"&gt;"&amp;$R$3+2.1))+(COUNTIF('Round 3 - Hole by Hole'!S121,"&gt;"&amp;$S$3+2.1))+(COUNTIF('Round 3 - Hole by Hole'!T121,"&gt;"&amp;$T$3+2.1))</f>
        <v>2</v>
      </c>
      <c r="X124" s="86">
        <f t="shared" si="173"/>
        <v>0</v>
      </c>
      <c r="Y124" s="86">
        <f t="shared" si="169"/>
        <v>2</v>
      </c>
      <c r="Z124" s="86">
        <f t="shared" si="170"/>
        <v>8</v>
      </c>
      <c r="AA124" s="86">
        <f t="shared" si="171"/>
        <v>25</v>
      </c>
      <c r="AB124" s="86">
        <f t="shared" si="172"/>
        <v>14</v>
      </c>
      <c r="AC124" s="86">
        <f t="shared" si="174"/>
        <v>5</v>
      </c>
    </row>
    <row r="126" spans="1:29">
      <c r="A126" s="89" t="str">
        <f>'Players by Team'!M41</f>
        <v xml:space="preserve">SOUTHLAKE </v>
      </c>
      <c r="B126" s="88"/>
      <c r="C126" s="83">
        <f t="shared" ref="C126:H126" si="175">SUM(C127:C131)</f>
        <v>0</v>
      </c>
      <c r="D126" s="83">
        <f t="shared" si="175"/>
        <v>8</v>
      </c>
      <c r="E126" s="83">
        <f t="shared" si="175"/>
        <v>57</v>
      </c>
      <c r="F126" s="83">
        <f t="shared" si="175"/>
        <v>21</v>
      </c>
      <c r="G126" s="83">
        <f t="shared" si="175"/>
        <v>3</v>
      </c>
      <c r="H126" s="83">
        <f t="shared" si="175"/>
        <v>1</v>
      </c>
      <c r="I126" s="84"/>
      <c r="J126" s="83">
        <f t="shared" ref="J126:O126" si="176">SUM(J127:J131)</f>
        <v>0</v>
      </c>
      <c r="K126" s="83">
        <f t="shared" si="176"/>
        <v>14</v>
      </c>
      <c r="L126" s="83">
        <f t="shared" si="176"/>
        <v>48</v>
      </c>
      <c r="M126" s="83">
        <f t="shared" si="176"/>
        <v>21</v>
      </c>
      <c r="N126" s="83">
        <f t="shared" si="176"/>
        <v>6</v>
      </c>
      <c r="O126" s="83">
        <f t="shared" si="176"/>
        <v>1</v>
      </c>
      <c r="P126" s="84"/>
      <c r="Q126" s="83">
        <f t="shared" ref="Q126:V126" si="177">SUM(Q127:Q131)</f>
        <v>0</v>
      </c>
      <c r="R126" s="83">
        <f t="shared" si="177"/>
        <v>4</v>
      </c>
      <c r="S126" s="83">
        <f t="shared" si="177"/>
        <v>43</v>
      </c>
      <c r="T126" s="83">
        <f t="shared" si="177"/>
        <v>18</v>
      </c>
      <c r="U126" s="83">
        <f t="shared" si="177"/>
        <v>6</v>
      </c>
      <c r="V126" s="83">
        <f t="shared" si="177"/>
        <v>1</v>
      </c>
      <c r="X126" s="83">
        <f t="shared" ref="X126:AC126" si="178">SUM(X127:X131)</f>
        <v>0</v>
      </c>
      <c r="Y126" s="83">
        <f t="shared" si="178"/>
        <v>26</v>
      </c>
      <c r="Z126" s="83">
        <f t="shared" si="178"/>
        <v>148</v>
      </c>
      <c r="AA126" s="83">
        <f t="shared" si="178"/>
        <v>60</v>
      </c>
      <c r="AB126" s="83">
        <f t="shared" si="178"/>
        <v>15</v>
      </c>
      <c r="AC126" s="83">
        <f t="shared" si="178"/>
        <v>3</v>
      </c>
    </row>
    <row r="127" spans="1:29">
      <c r="A127" s="60" t="str">
        <f>'Players by Team'!M42</f>
        <v>STEPHANIE LEE</v>
      </c>
      <c r="B127" s="90"/>
      <c r="C127" s="86">
        <f>SUM(COUNTIF('Round 1 - Hole by Hole'!B124,"&lt;"&amp;$B$2-1.9))+(COUNTIF('Round 1 - Hole by Hole'!C124,"&lt;"&amp;$C$2-1.9))+(COUNTIF('Round 1 - Hole by Hole'!D124,"&lt;"&amp;$D$2-1.9))+(COUNTIF('Round 1 - Hole by Hole'!E124,"&lt;"&amp;$E$2-1.9))+(COUNTIF('Round 1 - Hole by Hole'!F124,"&lt;"&amp;$F$2-1.9))+(COUNTIF('Round 1 - Hole by Hole'!G124,"&lt;"&amp;$G$2-1.9))+(COUNTIF('Round 1 - Hole by Hole'!H124,"&lt;"&amp;$H$2-1.9))+(COUNTIF('Round 1 - Hole by Hole'!I124,"&lt;"&amp;$I$2-1.9))+(COUNTIF('Round 1 - Hole by Hole'!J124,"&lt;"&amp;$J$2-1.9))+(COUNTIF('Round 1 - Hole by Hole'!L124,"&lt;"&amp;$L$2-1.9))+(COUNTIF('Round 1 - Hole by Hole'!M124,"&lt;"&amp;$M$2-1.9))+(COUNTIF('Round 1 - Hole by Hole'!N124,"&lt;"&amp;$N$2-1.9))+(COUNTIF('Round 1 - Hole by Hole'!O124,"&lt;"&amp;$O$2-1.9))+(COUNTIF('Round 1 - Hole by Hole'!P124,"&lt;"&amp;$P$2-1.9))+(COUNTIF('Round 1 - Hole by Hole'!Q124,"&lt;"&amp;$Q$2-1.9))+(COUNTIF('Round 1 - Hole by Hole'!R124,"&lt;"&amp;$R$2-1.9))+(COUNTIF('Round 1 - Hole by Hole'!S124,"&lt;"&amp;$S$2-1.9))+(COUNTIF('Round 1 - Hole by Hole'!T124,"&lt;"&amp;$T$2-1.9))</f>
        <v>0</v>
      </c>
      <c r="D127" s="87">
        <f>SUM(COUNTIF('Round 1 - Hole by Hole'!B124,"="&amp;$B$2-1))+(COUNTIF('Round 1 - Hole by Hole'!C124,"="&amp;$C$2-1))+(COUNTIF('Round 1 - Hole by Hole'!D124,"="&amp;$D$2-1))+(COUNTIF('Round 1 - Hole by Hole'!E124,"="&amp;$E$2-1))+(COUNTIF('Round 1 - Hole by Hole'!F124,"="&amp;$F$2-1))+(COUNTIF('Round 1 - Hole by Hole'!G124,"="&amp;$G$2-1))+(COUNTIF('Round 1 - Hole by Hole'!H124,"="&amp;$H$2-1))+(COUNTIF('Round 1 - Hole by Hole'!I124,"="&amp;$I$2-1))+(COUNTIF('Round 1 - Hole by Hole'!J124,"="&amp;$J$2-1))+(COUNTIF('Round 1 - Hole by Hole'!L124,"="&amp;$L$2-1))+(COUNTIF('Round 1 - Hole by Hole'!M124,"="&amp;$M$2-1))+(COUNTIF('Round 1 - Hole by Hole'!N124,"="&amp;$N$2-1))+(COUNTIF('Round 1 - Hole by Hole'!O124,"="&amp;$O$2-1))+(COUNTIF('Round 1 - Hole by Hole'!P124,"="&amp;$P$2-1))+(COUNTIF('Round 1 - Hole by Hole'!Q124,"="&amp;$Q$2-1))+(COUNTIF('Round 1 - Hole by Hole'!R124,"="&amp;$R$2-1))+(COUNTIF('Round 1 - Hole by Hole'!S124,"="&amp;$S$2-1))+(COUNTIF('Round 1 - Hole by Hole'!T124,"="&amp;$T$2-1))</f>
        <v>2</v>
      </c>
      <c r="E127" s="87">
        <f>SUM(COUNTIF('Round 1 - Hole by Hole'!B124,"="&amp;$B$2))+(COUNTIF('Round 1 - Hole by Hole'!C124,"="&amp;$C$2))+(COUNTIF('Round 1 - Hole by Hole'!D124,"="&amp;$D$2))+(COUNTIF('Round 1 - Hole by Hole'!E124,"="&amp;$E$2))+(COUNTIF('Round 1 - Hole by Hole'!F124,"="&amp;$F$2))+(COUNTIF('Round 1 - Hole by Hole'!G124,"="&amp;$G$2))+(COUNTIF('Round 1 - Hole by Hole'!H124,"="&amp;$H$2))+(COUNTIF('Round 1 - Hole by Hole'!I124,"="&amp;$I$2))+(COUNTIF('Round 1 - Hole by Hole'!J124,"="&amp;$J$2))+(COUNTIF('Round 1 - Hole by Hole'!L124,"="&amp;$L$2))+(COUNTIF('Round 1 - Hole by Hole'!M124,"="&amp;$M$2))+(COUNTIF('Round 1 - Hole by Hole'!N124,"="&amp;$N$2))+(COUNTIF('Round 1 - Hole by Hole'!O124,"="&amp;$O$2))+(COUNTIF('Round 1 - Hole by Hole'!P124,"="&amp;$P$2))+(COUNTIF('Round 1 - Hole by Hole'!Q124,"="&amp;$Q$2))+(COUNTIF('Round 1 - Hole by Hole'!R124,"="&amp;$R$2))+(COUNTIF('Round 1 - Hole by Hole'!S124,"="&amp;$S$2))+(COUNTIF('Round 1 - Hole by Hole'!T124,"="&amp;$T$2))</f>
        <v>14</v>
      </c>
      <c r="F127" s="87">
        <f>SUM(COUNTIF('Round 1 - Hole by Hole'!B124,"="&amp;$B$2+1))+(COUNTIF('Round 1 - Hole by Hole'!C124,"="&amp;$C$2+1))+(COUNTIF('Round 1 - Hole by Hole'!D124,"="&amp;$D$2+1))+(COUNTIF('Round 1 - Hole by Hole'!E124,"="&amp;$E$2+1))+(COUNTIF('Round 1 - Hole by Hole'!F124,"="&amp;$F$2+1))+(COUNTIF('Round 1 - Hole by Hole'!G124,"="&amp;$G$2+1))+(COUNTIF('Round 1 - Hole by Hole'!H124,"="&amp;$H$2+1))+(COUNTIF('Round 1 - Hole by Hole'!I124,"="&amp;$I$2+1))+(COUNTIF('Round 1 - Hole by Hole'!J124,"="&amp;$J$2+1))+(COUNTIF('Round 1 - Hole by Hole'!L124,"="&amp;$L$2+1))+(COUNTIF('Round 1 - Hole by Hole'!M124,"="&amp;$M$2+1))+(COUNTIF('Round 1 - Hole by Hole'!N124,"="&amp;$N$2+1))+(COUNTIF('Round 1 - Hole by Hole'!O124,"="&amp;$O$2+1))+(COUNTIF('Round 1 - Hole by Hole'!P124,"="&amp;$P$2+1))+(COUNTIF('Round 1 - Hole by Hole'!Q124,"="&amp;$Q$2+1))+(COUNTIF('Round 1 - Hole by Hole'!R124,"="&amp;$R$2+1))+(COUNTIF('Round 1 - Hole by Hole'!S124,"="&amp;$S$2+1))+(COUNTIF('Round 1 - Hole by Hole'!T124,"="&amp;$T$2+1))</f>
        <v>2</v>
      </c>
      <c r="G127" s="87">
        <f>SUM(COUNTIF('Round 1 - Hole by Hole'!B124,"="&amp;$B$2+2))+(COUNTIF('Round 1 - Hole by Hole'!C124,"="&amp;$C$2+2))+(COUNTIF('Round 1 - Hole by Hole'!D124,"="&amp;$D$2+2))+(COUNTIF('Round 1 - Hole by Hole'!E124,"="&amp;$E$2+2))+(COUNTIF('Round 1 - Hole by Hole'!F124,"="&amp;$F$2+2))+(COUNTIF('Round 1 - Hole by Hole'!G124,"="&amp;$G$2+2))+(COUNTIF('Round 1 - Hole by Hole'!H124,"="&amp;$H$2+2))+(COUNTIF('Round 1 - Hole by Hole'!I124,"="&amp;$I$2+2))+(COUNTIF('Round 1 - Hole by Hole'!J124,"="&amp;$J$2+2))+(COUNTIF('Round 1 - Hole by Hole'!L124,"="&amp;$L$2+2))+(COUNTIF('Round 1 - Hole by Hole'!M124,"="&amp;$M$2+2))+(COUNTIF('Round 1 - Hole by Hole'!N124,"="&amp;$N$2+2))+(COUNTIF('Round 1 - Hole by Hole'!O124,"="&amp;$O$2+2))+(COUNTIF('Round 1 - Hole by Hole'!P124,"="&amp;$P$2+2))+(COUNTIF('Round 1 - Hole by Hole'!Q124,"="&amp;$Q$2+2))+(COUNTIF('Round 1 - Hole by Hole'!R124,"="&amp;$R$2+2))+(COUNTIF('Round 1 - Hole by Hole'!S124,"="&amp;$S$2+2))+(COUNTIF('Round 1 - Hole by Hole'!T124,"="&amp;$T$2+2))</f>
        <v>0</v>
      </c>
      <c r="H127" s="87">
        <f>SUM(COUNTIF('Round 1 - Hole by Hole'!B124,"&gt;"&amp;$B$2+2.1))+(COUNTIF('Round 1 - Hole by Hole'!C124,"&gt;"&amp;$C$2+2.1))+(COUNTIF('Round 1 - Hole by Hole'!D124,"&gt;"&amp;$D$2+2.1))+(COUNTIF('Round 1 - Hole by Hole'!E124,"&gt;"&amp;$E$2+2.1))+(COUNTIF('Round 1 - Hole by Hole'!F124,"&gt;"&amp;$F$2+2.1))+(COUNTIF('Round 1 - Hole by Hole'!G124,"&gt;"&amp;$G$2+2.1))+(COUNTIF('Round 1 - Hole by Hole'!H124,"&gt;"&amp;$H$2+2.1))+(COUNTIF('Round 1 - Hole by Hole'!I124,"&gt;"&amp;$I$2+2.1))+(COUNTIF('Round 1 - Hole by Hole'!J124,"&gt;"&amp;$J$2+2.1))+(COUNTIF('Round 1 - Hole by Hole'!L124,"&gt;"&amp;$L$2+2.1))+(COUNTIF('Round 1 - Hole by Hole'!M124,"&gt;"&amp;$M$2+2.1))+(COUNTIF('Round 1 - Hole by Hole'!N124,"&gt;"&amp;$N$2+2.1))+(COUNTIF('Round 1 - Hole by Hole'!O124,"&gt;"&amp;$O$2+2.1))+(COUNTIF('Round 1 - Hole by Hole'!P124,"&gt;"&amp;$P$2+2.1))+(COUNTIF('Round 1 - Hole by Hole'!Q124,"&gt;"&amp;$Q$2+2.1))+(COUNTIF('Round 1 - Hole by Hole'!R124,"&gt;"&amp;$R$2+2.1))+(COUNTIF('Round 1 - Hole by Hole'!S124,"&gt;"&amp;$S$2+2.1))+(COUNTIF('Round 1 - Hole by Hole'!T124,"&gt;"&amp;$T$2+2.1))</f>
        <v>0</v>
      </c>
      <c r="J127" s="86">
        <f>SUM(COUNTIF('Round 2 - Hole by Hole'!B124,"&lt;"&amp;$B$2-1.9))+(COUNTIF('Round 2 - Hole by Hole'!C124,"&lt;"&amp;$C$2-1.9))+(COUNTIF('Round 2 - Hole by Hole'!D124,"&lt;"&amp;$D$2-1.9))+(COUNTIF('Round 2 - Hole by Hole'!E124,"&lt;"&amp;$E$2-1.9))+(COUNTIF('Round 2 - Hole by Hole'!F124,"&lt;"&amp;$F$2-1.9))+(COUNTIF('Round 2 - Hole by Hole'!G124,"&lt;"&amp;$G$2-1.9))+(COUNTIF('Round 2 - Hole by Hole'!H124,"&lt;"&amp;$H$2-1.9))+(COUNTIF('Round 2 - Hole by Hole'!I124,"&lt;"&amp;$I$2-1.9))+(COUNTIF('Round 2 - Hole by Hole'!J124,"&lt;"&amp;$J$2-1.9))+(COUNTIF('Round 2 - Hole by Hole'!L124,"&lt;"&amp;$L$2-1.9))+(COUNTIF('Round 2 - Hole by Hole'!M124,"&lt;"&amp;$M$2-1.9))+(COUNTIF('Round 2 - Hole by Hole'!N124,"&lt;"&amp;$N$2-1.9))+(COUNTIF('Round 2 - Hole by Hole'!O124,"&lt;"&amp;$O$2-1.9))+(COUNTIF('Round 2 - Hole by Hole'!P124,"&lt;"&amp;$P$2-1.9))+(COUNTIF('Round 2 - Hole by Hole'!Q124,"&lt;"&amp;$Q$2-1.9))+(COUNTIF('Round 2 - Hole by Hole'!R124,"&lt;"&amp;$R$2-1.9))+(COUNTIF('Round 2 - Hole by Hole'!S124,"&lt;"&amp;$S$2-1.9))+(COUNTIF('Round 2 - Hole by Hole'!T124,"&lt;"&amp;$T$2-1.9))</f>
        <v>0</v>
      </c>
      <c r="K127" s="87">
        <f>SUM(COUNTIF('Round 2 - Hole by Hole'!B124,"="&amp;$B$2-1))+(COUNTIF('Round 2 - Hole by Hole'!C124,"="&amp;$C$2-1))+(COUNTIF('Round 2 - Hole by Hole'!D124,"="&amp;$D$2-1))+(COUNTIF('Round 2 - Hole by Hole'!E124,"="&amp;$E$2-1))+(COUNTIF('Round 2 - Hole by Hole'!F124,"="&amp;$F$2-1))+(COUNTIF('Round 2 - Hole by Hole'!G124,"="&amp;$G$2-1))+(COUNTIF('Round 2 - Hole by Hole'!H124,"="&amp;$H$2-1))+(COUNTIF('Round 2 - Hole by Hole'!I124,"="&amp;$I$2-1))+(COUNTIF('Round 2 - Hole by Hole'!J124,"="&amp;$J$2-1))+(COUNTIF('Round 2 - Hole by Hole'!L124,"="&amp;$L$2-1))+(COUNTIF('Round 2 - Hole by Hole'!M124,"="&amp;$M$2-1))+(COUNTIF('Round 2 - Hole by Hole'!N124,"="&amp;$N$2-1))+(COUNTIF('Round 2 - Hole by Hole'!O124,"="&amp;$O$2-1))+(COUNTIF('Round 2 - Hole by Hole'!P124,"="&amp;$P$2-1))+(COUNTIF('Round 2 - Hole by Hole'!Q124,"="&amp;$Q$2-1))+(COUNTIF('Round 2 - Hole by Hole'!R124,"="&amp;$R$2-1))+(COUNTIF('Round 2 - Hole by Hole'!S124,"="&amp;$S$2-1))+(COUNTIF('Round 2 - Hole by Hole'!T124,"="&amp;$T$2-1))</f>
        <v>8</v>
      </c>
      <c r="L127" s="87">
        <f>SUM(COUNTIF('Round 2 - Hole by Hole'!B124,"="&amp;$B$2))+(COUNTIF('Round 2 - Hole by Hole'!C124,"="&amp;$C$2))+(COUNTIF('Round 2 - Hole by Hole'!D124,"="&amp;$D$2))+(COUNTIF('Round 2 - Hole by Hole'!E124,"="&amp;$E$2))+(COUNTIF('Round 2 - Hole by Hole'!F124,"="&amp;$F$2))+(COUNTIF('Round 2 - Hole by Hole'!G124,"="&amp;$G$2))+(COUNTIF('Round 2 - Hole by Hole'!H124,"="&amp;$H$2))+(COUNTIF('Round 2 - Hole by Hole'!I124,"="&amp;$I$2))+(COUNTIF('Round 2 - Hole by Hole'!J124,"="&amp;$J$2))+(COUNTIF('Round 2 - Hole by Hole'!L124,"="&amp;$L$2))+(COUNTIF('Round 2 - Hole by Hole'!M124,"="&amp;$M$2))+(COUNTIF('Round 2 - Hole by Hole'!N124,"="&amp;$N$2))+(COUNTIF('Round 2 - Hole by Hole'!O124,"="&amp;$O$2))+(COUNTIF('Round 2 - Hole by Hole'!P124,"="&amp;$P$2))+(COUNTIF('Round 2 - Hole by Hole'!Q124,"="&amp;$Q$2))+(COUNTIF('Round 2 - Hole by Hole'!R124,"="&amp;$R$2))+(COUNTIF('Round 2 - Hole by Hole'!S124,"="&amp;$S$2))+(COUNTIF('Round 2 - Hole by Hole'!T124,"="&amp;$T$2))</f>
        <v>8</v>
      </c>
      <c r="M127" s="87">
        <f>SUM(COUNTIF('Round 2 - Hole by Hole'!B124,"="&amp;$B$2+1))+(COUNTIF('Round 2 - Hole by Hole'!C124,"="&amp;$C$2+1))+(COUNTIF('Round 2 - Hole by Hole'!D124,"="&amp;$D$2+1))+(COUNTIF('Round 2 - Hole by Hole'!E124,"="&amp;$E$2+1))+(COUNTIF('Round 2 - Hole by Hole'!F124,"="&amp;$F$2+1))+(COUNTIF('Round 2 - Hole by Hole'!G124,"="&amp;$G$2+1))+(COUNTIF('Round 2 - Hole by Hole'!H124,"="&amp;$H$2+1))+(COUNTIF('Round 2 - Hole by Hole'!I124,"="&amp;$I$2+1))+(COUNTIF('Round 2 - Hole by Hole'!J124,"="&amp;$J$2+1))+(COUNTIF('Round 2 - Hole by Hole'!L124,"="&amp;$L$2+1))+(COUNTIF('Round 2 - Hole by Hole'!M124,"="&amp;$M$2+1))+(COUNTIF('Round 2 - Hole by Hole'!N124,"="&amp;$N$2+1))+(COUNTIF('Round 2 - Hole by Hole'!O124,"="&amp;$O$2+1))+(COUNTIF('Round 2 - Hole by Hole'!P124,"="&amp;$P$2+1))+(COUNTIF('Round 2 - Hole by Hole'!Q124,"="&amp;$Q$2+1))+(COUNTIF('Round 2 - Hole by Hole'!R124,"="&amp;$R$2+1))+(COUNTIF('Round 2 - Hole by Hole'!S124,"="&amp;$S$2+1))+(COUNTIF('Round 2 - Hole by Hole'!T124,"="&amp;$T$2+1))</f>
        <v>1</v>
      </c>
      <c r="N127" s="87">
        <f>SUM(COUNTIF('Round 2 - Hole by Hole'!B124,"="&amp;$B$2+2))+(COUNTIF('Round 2 - Hole by Hole'!C124,"="&amp;$C$2+2))+(COUNTIF('Round 2 - Hole by Hole'!D124,"="&amp;$D$2+2))+(COUNTIF('Round 2 - Hole by Hole'!E124,"="&amp;$E$2+2))+(COUNTIF('Round 2 - Hole by Hole'!F124,"="&amp;$F$2+2))+(COUNTIF('Round 2 - Hole by Hole'!G124,"="&amp;$G$2+2))+(COUNTIF('Round 2 - Hole by Hole'!H124,"="&amp;$H$2+2))+(COUNTIF('Round 2 - Hole by Hole'!I124,"="&amp;$I$2+2))+(COUNTIF('Round 2 - Hole by Hole'!J124,"="&amp;$J$2+2))+(COUNTIF('Round 2 - Hole by Hole'!L124,"="&amp;$L$2+2))+(COUNTIF('Round 2 - Hole by Hole'!M124,"="&amp;$M$2+2))+(COUNTIF('Round 2 - Hole by Hole'!N124,"="&amp;$N$2+2))+(COUNTIF('Round 2 - Hole by Hole'!O124,"="&amp;$O$2+2))+(COUNTIF('Round 2 - Hole by Hole'!P124,"="&amp;$P$2+2))+(COUNTIF('Round 2 - Hole by Hole'!Q124,"="&amp;$Q$2+2))+(COUNTIF('Round 2 - Hole by Hole'!R124,"="&amp;$R$2+2))+(COUNTIF('Round 2 - Hole by Hole'!S124,"="&amp;$S$2+2))+(COUNTIF('Round 2 - Hole by Hole'!T124,"="&amp;$T$2+2))</f>
        <v>1</v>
      </c>
      <c r="O127" s="87">
        <f>SUM(COUNTIF('Round 2 - Hole by Hole'!B124,"&gt;"&amp;$B$2+2.1))+(COUNTIF('Round 2 - Hole by Hole'!C124,"&gt;"&amp;$C$2+2.1))+(COUNTIF('Round 2 - Hole by Hole'!D124,"&gt;"&amp;$D$2+2.1))+(COUNTIF('Round 2 - Hole by Hole'!E124,"&gt;"&amp;$E$2+2.1))+(COUNTIF('Round 2 - Hole by Hole'!F124,"&gt;"&amp;$F$2+2.1))+(COUNTIF('Round 2 - Hole by Hole'!G124,"&gt;"&amp;$G$2+2.1))+(COUNTIF('Round 2 - Hole by Hole'!H124,"&gt;"&amp;$H$2+2.1))+(COUNTIF('Round 2 - Hole by Hole'!I124,"&gt;"&amp;$I$2+2.1))+(COUNTIF('Round 2 - Hole by Hole'!J124,"&gt;"&amp;$J$2+2.1))+(COUNTIF('Round 2 - Hole by Hole'!L124,"&gt;"&amp;$L$2+2.1))+(COUNTIF('Round 2 - Hole by Hole'!M124,"&gt;"&amp;$M$2+2.1))+(COUNTIF('Round 2 - Hole by Hole'!N124,"&gt;"&amp;$N$2+2.1))+(COUNTIF('Round 2 - Hole by Hole'!O124,"&gt;"&amp;$O$2+2.1))+(COUNTIF('Round 2 - Hole by Hole'!P124,"&gt;"&amp;$P$2+2.1))+(COUNTIF('Round 2 - Hole by Hole'!Q124,"&gt;"&amp;$Q$2+2.1))+(COUNTIF('Round 2 - Hole by Hole'!R124,"&gt;"&amp;$R$2+2.1))+(COUNTIF('Round 2 - Hole by Hole'!S124,"&gt;"&amp;$S$2+2.1))+(COUNTIF('Round 2 - Hole by Hole'!T124,"&gt;"&amp;$T$2+2.1))</f>
        <v>0</v>
      </c>
      <c r="Q127" s="86">
        <f>SUM(COUNTIF('Round 3 - Hole by Hole'!B124,"&lt;"&amp;$B$3-1.9))+(COUNTIF('Round 3 - Hole by Hole'!C124,"&lt;"&amp;$C$3-1.9))+(COUNTIF('Round 3 - Hole by Hole'!D124,"&lt;"&amp;$D$3-1.9))+(COUNTIF('Round 3 - Hole by Hole'!E124,"&lt;"&amp;$E$3-1.9))+(COUNTIF('Round 3 - Hole by Hole'!F124,"&lt;"&amp;$F$3-1.9))+(COUNTIF('Round 3 - Hole by Hole'!G124,"&lt;"&amp;$G$3-1.9))+(COUNTIF('Round 3 - Hole by Hole'!H124,"&lt;"&amp;$H$3-1.9))+(COUNTIF('Round 3 - Hole by Hole'!I124,"&lt;"&amp;$I$3-1.9))+(COUNTIF('Round 3 - Hole by Hole'!J124,"&lt;"&amp;$J$3-1.9))+(COUNTIF('Round 3 - Hole by Hole'!L124,"&lt;"&amp;$L$3-1.9))+(COUNTIF('Round 3 - Hole by Hole'!M124,"&lt;"&amp;$M$3-1.9))+(COUNTIF('Round 3 - Hole by Hole'!N124,"&lt;"&amp;$N$3-1.9))+(COUNTIF('Round 3 - Hole by Hole'!O124,"&lt;"&amp;$O$3-1.9))+(COUNTIF('Round 3 - Hole by Hole'!P124,"&lt;"&amp;$P$3-1.9))+(COUNTIF('Round 3 - Hole by Hole'!Q124,"&lt;"&amp;$Q$3-1.9))+(COUNTIF('Round 3 - Hole by Hole'!R124,"&lt;"&amp;$R$3-1.9))+(COUNTIF('Round 3 - Hole by Hole'!S124,"&lt;"&amp;$S$3-1.9))+(COUNTIF('Round 3 - Hole by Hole'!T124,"&lt;"&amp;$T$3-1.9))</f>
        <v>0</v>
      </c>
      <c r="R127" s="87">
        <f>SUM(COUNTIF('Round 3 - Hole by Hole'!B124,"="&amp;$B$3-1))+(COUNTIF('Round 3 - Hole by Hole'!C124,"="&amp;$C$3-1))+(COUNTIF('Round 3 - Hole by Hole'!D124,"="&amp;$D$3-1))+(COUNTIF('Round 3 - Hole by Hole'!E124,"="&amp;$E$3-1))+(COUNTIF('Round 3 - Hole by Hole'!F124,"="&amp;$F$3-1))+(COUNTIF('Round 3 - Hole by Hole'!G124,"="&amp;$G$3-1))+(COUNTIF('Round 3 - Hole by Hole'!H124,"="&amp;$H$3-1))+(COUNTIF('Round 3 - Hole by Hole'!I124,"="&amp;$I$3-1))+(COUNTIF('Round 3 - Hole by Hole'!J124,"="&amp;$J$3-1))+(COUNTIF('Round 3 - Hole by Hole'!L124,"="&amp;$L$3-1))+(COUNTIF('Round 3 - Hole by Hole'!M124,"="&amp;$M$3-1))+(COUNTIF('Round 3 - Hole by Hole'!N124,"="&amp;$N$3-1))+(COUNTIF('Round 3 - Hole by Hole'!O124,"="&amp;$O$3-1))+(COUNTIF('Round 3 - Hole by Hole'!P124,"="&amp;$P$3-1))+(COUNTIF('Round 3 - Hole by Hole'!Q124,"="&amp;$Q$3-1))+(COUNTIF('Round 3 - Hole by Hole'!R124,"="&amp;$R$3-1))+(COUNTIF('Round 3 - Hole by Hole'!S124,"="&amp;$S$3-1))+(COUNTIF('Round 3 - Hole by Hole'!T124,"="&amp;$T$3-1))</f>
        <v>1</v>
      </c>
      <c r="S127" s="87">
        <f>SUM(COUNTIF('Round 3 - Hole by Hole'!B124,"="&amp;$B$3))+(COUNTIF('Round 3 - Hole by Hole'!C124,"="&amp;$C$3))+(COUNTIF('Round 3 - Hole by Hole'!D124,"="&amp;$D$3))+(COUNTIF('Round 3 - Hole by Hole'!E124,"="&amp;$E$3))+(COUNTIF('Round 3 - Hole by Hole'!F124,"="&amp;$F$3))+(COUNTIF('Round 3 - Hole by Hole'!G124,"="&amp;$G$3))+(COUNTIF('Round 3 - Hole by Hole'!H124,"="&amp;$H$3))+(COUNTIF('Round 3 - Hole by Hole'!I124,"="&amp;$I$3))+(COUNTIF('Round 3 - Hole by Hole'!J124,"="&amp;$J$3))+(COUNTIF('Round 3 - Hole by Hole'!L124,"="&amp;$L$3))+(COUNTIF('Round 3 - Hole by Hole'!M124,"="&amp;$M$3))+(COUNTIF('Round 3 - Hole by Hole'!N124,"="&amp;$N$3))+(COUNTIF('Round 3 - Hole by Hole'!O124,"="&amp;$O$3))+(COUNTIF('Round 3 - Hole by Hole'!P124,"="&amp;$P$3))+(COUNTIF('Round 3 - Hole by Hole'!Q124,"="&amp;$Q$3))+(COUNTIF('Round 3 - Hole by Hole'!R124,"="&amp;$R$3))+(COUNTIF('Round 3 - Hole by Hole'!S124,"="&amp;$S$3))+(COUNTIF('Round 3 - Hole by Hole'!T124,"="&amp;$T$3))</f>
        <v>13</v>
      </c>
      <c r="T127" s="87">
        <f>SUM(COUNTIF('Round 3 - Hole by Hole'!B124,"="&amp;$B$3+1))+(COUNTIF('Round 3 - Hole by Hole'!C124,"="&amp;$C$3+1))+(COUNTIF('Round 3 - Hole by Hole'!D124,"="&amp;$D$3+1))+(COUNTIF('Round 3 - Hole by Hole'!E124,"="&amp;$E$3+1))+(COUNTIF('Round 3 - Hole by Hole'!F124,"="&amp;$F$3+1))+(COUNTIF('Round 3 - Hole by Hole'!G124,"="&amp;$G$3+1))+(COUNTIF('Round 3 - Hole by Hole'!H124,"="&amp;$H$3+1))+(COUNTIF('Round 3 - Hole by Hole'!I124,"="&amp;$I$3+1))+(COUNTIF('Round 3 - Hole by Hole'!J124,"="&amp;$J$3+1))+(COUNTIF('Round 3 - Hole by Hole'!L124,"="&amp;$L$3+1))+(COUNTIF('Round 3 - Hole by Hole'!M124,"="&amp;$M$3+1))+(COUNTIF('Round 3 - Hole by Hole'!N124,"="&amp;$N$3+1))+(COUNTIF('Round 3 - Hole by Hole'!O124,"="&amp;$O$3+1))+(COUNTIF('Round 3 - Hole by Hole'!P124,"="&amp;$P$3+1))+(COUNTIF('Round 3 - Hole by Hole'!Q124,"="&amp;$Q$3+1))+(COUNTIF('Round 3 - Hole by Hole'!R124,"="&amp;$R$3+1))+(COUNTIF('Round 3 - Hole by Hole'!S124,"="&amp;$S$3+1))+(COUNTIF('Round 3 - Hole by Hole'!T124,"="&amp;$T$3+1))</f>
        <v>2</v>
      </c>
      <c r="U127" s="87">
        <f>SUM(COUNTIF('Round 3 - Hole by Hole'!B124,"="&amp;$B$3+2))+(COUNTIF('Round 3 - Hole by Hole'!C124,"="&amp;$C$3+2))+(COUNTIF('Round 3 - Hole by Hole'!D124,"="&amp;$D$3+2))+(COUNTIF('Round 3 - Hole by Hole'!E124,"="&amp;$E$3+2))+(COUNTIF('Round 3 - Hole by Hole'!F124,"="&amp;$F$3+2))+(COUNTIF('Round 3 - Hole by Hole'!G124,"="&amp;$G$3+2))+(COUNTIF('Round 3 - Hole by Hole'!H124,"="&amp;$H$3+2))+(COUNTIF('Round 3 - Hole by Hole'!I124,"="&amp;$I$3+2))+(COUNTIF('Round 3 - Hole by Hole'!J124,"="&amp;$J$3+2))+(COUNTIF('Round 3 - Hole by Hole'!L124,"="&amp;$L$3+2))+(COUNTIF('Round 3 - Hole by Hole'!M124,"="&amp;$M$3+2))+(COUNTIF('Round 3 - Hole by Hole'!N124,"="&amp;$N$3+2))+(COUNTIF('Round 3 - Hole by Hole'!O124,"="&amp;$O$3+2))+(COUNTIF('Round 3 - Hole by Hole'!P124,"="&amp;$P$3+2))+(COUNTIF('Round 3 - Hole by Hole'!Q124,"="&amp;$Q$3+2))+(COUNTIF('Round 3 - Hole by Hole'!R124,"="&amp;$R$3+2))+(COUNTIF('Round 3 - Hole by Hole'!S124,"="&amp;$S$3+2))+(COUNTIF('Round 3 - Hole by Hole'!T124,"="&amp;$T$3+2))</f>
        <v>2</v>
      </c>
      <c r="V127" s="87">
        <f>SUM(COUNTIF('Round 3 - Hole by Hole'!B124,"&gt;"&amp;$B$3+2.1))+(COUNTIF('Round 3 - Hole by Hole'!C124,"&gt;"&amp;$C$3+2.1))+(COUNTIF('Round 3 - Hole by Hole'!D124,"&gt;"&amp;$D$3+2.1))+(COUNTIF('Round 3 - Hole by Hole'!E124,"&gt;"&amp;$E$3+2.1))+(COUNTIF('Round 3 - Hole by Hole'!F124,"&gt;"&amp;$F$3+2.1))+(COUNTIF('Round 3 - Hole by Hole'!G124,"&gt;"&amp;$G$3+2.1))+(COUNTIF('Round 3 - Hole by Hole'!H124,"&gt;"&amp;$H$3+2.1))+(COUNTIF('Round 3 - Hole by Hole'!I124,"&gt;"&amp;$I$3+2.1))+(COUNTIF('Round 3 - Hole by Hole'!J124,"&gt;"&amp;$J$3+2.1))+(COUNTIF('Round 3 - Hole by Hole'!L124,"&gt;"&amp;$L$3+2.1))+(COUNTIF('Round 3 - Hole by Hole'!M124,"&gt;"&amp;$M$3+2.1))+(COUNTIF('Round 3 - Hole by Hole'!N124,"&gt;"&amp;$N$3+2.1))+(COUNTIF('Round 3 - Hole by Hole'!O124,"&gt;"&amp;$O$3+2.1))+(COUNTIF('Round 3 - Hole by Hole'!P124,"&gt;"&amp;$P$3+2.1))+(COUNTIF('Round 3 - Hole by Hole'!Q124,"&gt;"&amp;$Q$3+2.1))+(COUNTIF('Round 3 - Hole by Hole'!R124,"&gt;"&amp;$R$3+2.1))+(COUNTIF('Round 3 - Hole by Hole'!S124,"&gt;"&amp;$S$3+2.1))+(COUNTIF('Round 3 - Hole by Hole'!T124,"&gt;"&amp;$T$3+2.1))</f>
        <v>0</v>
      </c>
      <c r="X127" s="86">
        <f>SUM(C127,J127,Q127)</f>
        <v>0</v>
      </c>
      <c r="Y127" s="86">
        <f t="shared" ref="Y127:Y131" si="179">SUM(D127,K127,R127)</f>
        <v>11</v>
      </c>
      <c r="Z127" s="86">
        <f t="shared" ref="Z127:Z131" si="180">SUM(E127,L127,S127)</f>
        <v>35</v>
      </c>
      <c r="AA127" s="86">
        <f t="shared" ref="AA127:AA131" si="181">SUM(F127,M127,T127)</f>
        <v>5</v>
      </c>
      <c r="AB127" s="86">
        <f t="shared" ref="AB127:AB131" si="182">SUM(G127,N127,U127)</f>
        <v>3</v>
      </c>
      <c r="AC127" s="86">
        <f>SUM(H127,O127,V127)</f>
        <v>0</v>
      </c>
    </row>
    <row r="128" spans="1:29">
      <c r="A128" s="60" t="str">
        <f>'Players by Team'!M43</f>
        <v>MICHELLE ZHOU</v>
      </c>
      <c r="B128" s="90"/>
      <c r="C128" s="110">
        <f>SUM(COUNTIF('Round 1 - Hole by Hole'!B125,"&lt;"&amp;$B$2-1.9))+(COUNTIF('Round 1 - Hole by Hole'!C125,"&lt;"&amp;$C$2-1.9))+(COUNTIF('Round 1 - Hole by Hole'!D125,"&lt;"&amp;$D$2-1.9))+(COUNTIF('Round 1 - Hole by Hole'!E125,"&lt;"&amp;$E$2-1.9))+(COUNTIF('Round 1 - Hole by Hole'!F125,"&lt;"&amp;$F$2-1.9))+(COUNTIF('Round 1 - Hole by Hole'!G125,"&lt;"&amp;$G$2-1.9))+(COUNTIF('Round 1 - Hole by Hole'!H125,"&lt;"&amp;$H$2-1.9))+(COUNTIF('Round 1 - Hole by Hole'!I125,"&lt;"&amp;$I$2-1.9))+(COUNTIF('Round 1 - Hole by Hole'!J125,"&lt;"&amp;$J$2-1.9))+(COUNTIF('Round 1 - Hole by Hole'!L125,"&lt;"&amp;$L$2-1.9))+(COUNTIF('Round 1 - Hole by Hole'!M125,"&lt;"&amp;$M$2-1.9))+(COUNTIF('Round 1 - Hole by Hole'!N125,"&lt;"&amp;$N$2-1.9))+(COUNTIF('Round 1 - Hole by Hole'!O125,"&lt;"&amp;$O$2-1.9))+(COUNTIF('Round 1 - Hole by Hole'!P125,"&lt;"&amp;$P$2-1.9))+(COUNTIF('Round 1 - Hole by Hole'!Q125,"&lt;"&amp;$Q$2-1.9))+(COUNTIF('Round 1 - Hole by Hole'!R125,"&lt;"&amp;$R$2-1.9))+(COUNTIF('Round 1 - Hole by Hole'!S125,"&lt;"&amp;$S$2-1.9))+(COUNTIF('Round 1 - Hole by Hole'!T125,"&lt;"&amp;$T$2-1.9))</f>
        <v>0</v>
      </c>
      <c r="D128" s="110">
        <f>SUM(COUNTIF('Round 1 - Hole by Hole'!B125,"="&amp;$B$2-1))+(COUNTIF('Round 1 - Hole by Hole'!C125,"="&amp;$C$2-1))+(COUNTIF('Round 1 - Hole by Hole'!D125,"="&amp;$D$2-1))+(COUNTIF('Round 1 - Hole by Hole'!E125,"="&amp;$E$2-1))+(COUNTIF('Round 1 - Hole by Hole'!F125,"="&amp;$F$2-1))+(COUNTIF('Round 1 - Hole by Hole'!G125,"="&amp;$G$2-1))+(COUNTIF('Round 1 - Hole by Hole'!H125,"="&amp;$H$2-1))+(COUNTIF('Round 1 - Hole by Hole'!I125,"="&amp;$I$2-1))+(COUNTIF('Round 1 - Hole by Hole'!J125,"="&amp;$J$2-1))+(COUNTIF('Round 1 - Hole by Hole'!L125,"="&amp;$L$2-1))+(COUNTIF('Round 1 - Hole by Hole'!M125,"="&amp;$M$2-1))+(COUNTIF('Round 1 - Hole by Hole'!N125,"="&amp;$N$2-1))+(COUNTIF('Round 1 - Hole by Hole'!O125,"="&amp;$O$2-1))+(COUNTIF('Round 1 - Hole by Hole'!P125,"="&amp;$P$2-1))+(COUNTIF('Round 1 - Hole by Hole'!Q125,"="&amp;$Q$2-1))+(COUNTIF('Round 1 - Hole by Hole'!R125,"="&amp;$R$2-1))+(COUNTIF('Round 1 - Hole by Hole'!S125,"="&amp;$S$2-1))+(COUNTIF('Round 1 - Hole by Hole'!T125,"="&amp;$T$2-1))</f>
        <v>2</v>
      </c>
      <c r="E128" s="110">
        <f>SUM(COUNTIF('Round 1 - Hole by Hole'!B125,"="&amp;$B$2))+(COUNTIF('Round 1 - Hole by Hole'!C125,"="&amp;$C$2))+(COUNTIF('Round 1 - Hole by Hole'!D125,"="&amp;$D$2))+(COUNTIF('Round 1 - Hole by Hole'!E125,"="&amp;$E$2))+(COUNTIF('Round 1 - Hole by Hole'!F125,"="&amp;$F$2))+(COUNTIF('Round 1 - Hole by Hole'!G125,"="&amp;$G$2))+(COUNTIF('Round 1 - Hole by Hole'!H125,"="&amp;$H$2))+(COUNTIF('Round 1 - Hole by Hole'!I125,"="&amp;$I$2))+(COUNTIF('Round 1 - Hole by Hole'!J125,"="&amp;$J$2))+(COUNTIF('Round 1 - Hole by Hole'!L125,"="&amp;$L$2))+(COUNTIF('Round 1 - Hole by Hole'!M125,"="&amp;$M$2))+(COUNTIF('Round 1 - Hole by Hole'!N125,"="&amp;$N$2))+(COUNTIF('Round 1 - Hole by Hole'!O125,"="&amp;$O$2))+(COUNTIF('Round 1 - Hole by Hole'!P125,"="&amp;$P$2))+(COUNTIF('Round 1 - Hole by Hole'!Q125,"="&amp;$Q$2))+(COUNTIF('Round 1 - Hole by Hole'!R125,"="&amp;$R$2))+(COUNTIF('Round 1 - Hole by Hole'!S125,"="&amp;$S$2))+(COUNTIF('Round 1 - Hole by Hole'!T125,"="&amp;$T$2))</f>
        <v>15</v>
      </c>
      <c r="F128" s="110">
        <f>SUM(COUNTIF('Round 1 - Hole by Hole'!B125,"="&amp;$B$2+1))+(COUNTIF('Round 1 - Hole by Hole'!C125,"="&amp;$C$2+1))+(COUNTIF('Round 1 - Hole by Hole'!D125,"="&amp;$D$2+1))+(COUNTIF('Round 1 - Hole by Hole'!E125,"="&amp;$E$2+1))+(COUNTIF('Round 1 - Hole by Hole'!F125,"="&amp;$F$2+1))+(COUNTIF('Round 1 - Hole by Hole'!G125,"="&amp;$G$2+1))+(COUNTIF('Round 1 - Hole by Hole'!H125,"="&amp;$H$2+1))+(COUNTIF('Round 1 - Hole by Hole'!I125,"="&amp;$I$2+1))+(COUNTIF('Round 1 - Hole by Hole'!J125,"="&amp;$J$2+1))+(COUNTIF('Round 1 - Hole by Hole'!L125,"="&amp;$L$2+1))+(COUNTIF('Round 1 - Hole by Hole'!M125,"="&amp;$M$2+1))+(COUNTIF('Round 1 - Hole by Hole'!N125,"="&amp;$N$2+1))+(COUNTIF('Round 1 - Hole by Hole'!O125,"="&amp;$O$2+1))+(COUNTIF('Round 1 - Hole by Hole'!P125,"="&amp;$P$2+1))+(COUNTIF('Round 1 - Hole by Hole'!Q125,"="&amp;$Q$2+1))+(COUNTIF('Round 1 - Hole by Hole'!R125,"="&amp;$R$2+1))+(COUNTIF('Round 1 - Hole by Hole'!S125,"="&amp;$S$2+1))+(COUNTIF('Round 1 - Hole by Hole'!T125,"="&amp;$T$2+1))</f>
        <v>1</v>
      </c>
      <c r="G128" s="110">
        <f>SUM(COUNTIF('Round 1 - Hole by Hole'!B125,"="&amp;$B$2+2))+(COUNTIF('Round 1 - Hole by Hole'!C125,"="&amp;$C$2+2))+(COUNTIF('Round 1 - Hole by Hole'!D125,"="&amp;$D$2+2))+(COUNTIF('Round 1 - Hole by Hole'!E125,"="&amp;$E$2+2))+(COUNTIF('Round 1 - Hole by Hole'!F125,"="&amp;$F$2+2))+(COUNTIF('Round 1 - Hole by Hole'!G125,"="&amp;$G$2+2))+(COUNTIF('Round 1 - Hole by Hole'!H125,"="&amp;$H$2+2))+(COUNTIF('Round 1 - Hole by Hole'!I125,"="&amp;$I$2+2))+(COUNTIF('Round 1 - Hole by Hole'!J125,"="&amp;$J$2+2))+(COUNTIF('Round 1 - Hole by Hole'!L125,"="&amp;$L$2+2))+(COUNTIF('Round 1 - Hole by Hole'!M125,"="&amp;$M$2+2))+(COUNTIF('Round 1 - Hole by Hole'!N125,"="&amp;$N$2+2))+(COUNTIF('Round 1 - Hole by Hole'!O125,"="&amp;$O$2+2))+(COUNTIF('Round 1 - Hole by Hole'!P125,"="&amp;$P$2+2))+(COUNTIF('Round 1 - Hole by Hole'!Q125,"="&amp;$Q$2+2))+(COUNTIF('Round 1 - Hole by Hole'!R125,"="&amp;$R$2+2))+(COUNTIF('Round 1 - Hole by Hole'!S125,"="&amp;$S$2+2))+(COUNTIF('Round 1 - Hole by Hole'!T125,"="&amp;$T$2+2))</f>
        <v>0</v>
      </c>
      <c r="H128" s="110">
        <f>SUM(COUNTIF('Round 1 - Hole by Hole'!B125,"&gt;"&amp;$B$2+2.1))+(COUNTIF('Round 1 - Hole by Hole'!C125,"&gt;"&amp;$C$2+2.1))+(COUNTIF('Round 1 - Hole by Hole'!D125,"&gt;"&amp;$D$2+2.1))+(COUNTIF('Round 1 - Hole by Hole'!E125,"&gt;"&amp;$E$2+2.1))+(COUNTIF('Round 1 - Hole by Hole'!F125,"&gt;"&amp;$F$2+2.1))+(COUNTIF('Round 1 - Hole by Hole'!G125,"&gt;"&amp;$G$2+2.1))+(COUNTIF('Round 1 - Hole by Hole'!H125,"&gt;"&amp;$H$2+2.1))+(COUNTIF('Round 1 - Hole by Hole'!I125,"&gt;"&amp;$I$2+2.1))+(COUNTIF('Round 1 - Hole by Hole'!J125,"&gt;"&amp;$J$2+2.1))+(COUNTIF('Round 1 - Hole by Hole'!L125,"&gt;"&amp;$L$2+2.1))+(COUNTIF('Round 1 - Hole by Hole'!M125,"&gt;"&amp;$M$2+2.1))+(COUNTIF('Round 1 - Hole by Hole'!N125,"&gt;"&amp;$N$2+2.1))+(COUNTIF('Round 1 - Hole by Hole'!O125,"&gt;"&amp;$O$2+2.1))+(COUNTIF('Round 1 - Hole by Hole'!P125,"&gt;"&amp;$P$2+2.1))+(COUNTIF('Round 1 - Hole by Hole'!Q125,"&gt;"&amp;$Q$2+2.1))+(COUNTIF('Round 1 - Hole by Hole'!R125,"&gt;"&amp;$R$2+2.1))+(COUNTIF('Round 1 - Hole by Hole'!S125,"&gt;"&amp;$S$2+2.1))+(COUNTIF('Round 1 - Hole by Hole'!T125,"&gt;"&amp;$T$2+2.1))</f>
        <v>0</v>
      </c>
      <c r="J128" s="110">
        <f>SUM(COUNTIF('Round 2 - Hole by Hole'!B125,"&lt;"&amp;$B$2-1.9))+(COUNTIF('Round 2 - Hole by Hole'!C125,"&lt;"&amp;$C$2-1.9))+(COUNTIF('Round 2 - Hole by Hole'!D125,"&lt;"&amp;$D$2-1.9))+(COUNTIF('Round 2 - Hole by Hole'!E125,"&lt;"&amp;$E$2-1.9))+(COUNTIF('Round 2 - Hole by Hole'!F125,"&lt;"&amp;$F$2-1.9))+(COUNTIF('Round 2 - Hole by Hole'!G125,"&lt;"&amp;$G$2-1.9))+(COUNTIF('Round 2 - Hole by Hole'!H125,"&lt;"&amp;$H$2-1.9))+(COUNTIF('Round 2 - Hole by Hole'!I125,"&lt;"&amp;$I$2-1.9))+(COUNTIF('Round 2 - Hole by Hole'!J125,"&lt;"&amp;$J$2-1.9))+(COUNTIF('Round 2 - Hole by Hole'!L125,"&lt;"&amp;$L$2-1.9))+(COUNTIF('Round 2 - Hole by Hole'!M125,"&lt;"&amp;$M$2-1.9))+(COUNTIF('Round 2 - Hole by Hole'!N125,"&lt;"&amp;$N$2-1.9))+(COUNTIF('Round 2 - Hole by Hole'!O125,"&lt;"&amp;$O$2-1.9))+(COUNTIF('Round 2 - Hole by Hole'!P125,"&lt;"&amp;$P$2-1.9))+(COUNTIF('Round 2 - Hole by Hole'!Q125,"&lt;"&amp;$Q$2-1.9))+(COUNTIF('Round 2 - Hole by Hole'!R125,"&lt;"&amp;$R$2-1.9))+(COUNTIF('Round 2 - Hole by Hole'!S125,"&lt;"&amp;$S$2-1.9))+(COUNTIF('Round 2 - Hole by Hole'!T125,"&lt;"&amp;$T$2-1.9))</f>
        <v>0</v>
      </c>
      <c r="K128" s="110">
        <f>SUM(COUNTIF('Round 2 - Hole by Hole'!B125,"="&amp;$B$2-1))+(COUNTIF('Round 2 - Hole by Hole'!C125,"="&amp;$C$2-1))+(COUNTIF('Round 2 - Hole by Hole'!D125,"="&amp;$D$2-1))+(COUNTIF('Round 2 - Hole by Hole'!E125,"="&amp;$E$2-1))+(COUNTIF('Round 2 - Hole by Hole'!F125,"="&amp;$F$2-1))+(COUNTIF('Round 2 - Hole by Hole'!G125,"="&amp;$G$2-1))+(COUNTIF('Round 2 - Hole by Hole'!H125,"="&amp;$H$2-1))+(COUNTIF('Round 2 - Hole by Hole'!I125,"="&amp;$I$2-1))+(COUNTIF('Round 2 - Hole by Hole'!J125,"="&amp;$J$2-1))+(COUNTIF('Round 2 - Hole by Hole'!L125,"="&amp;$L$2-1))+(COUNTIF('Round 2 - Hole by Hole'!M125,"="&amp;$M$2-1))+(COUNTIF('Round 2 - Hole by Hole'!N125,"="&amp;$N$2-1))+(COUNTIF('Round 2 - Hole by Hole'!O125,"="&amp;$O$2-1))+(COUNTIF('Round 2 - Hole by Hole'!P125,"="&amp;$P$2-1))+(COUNTIF('Round 2 - Hole by Hole'!Q125,"="&amp;$Q$2-1))+(COUNTIF('Round 2 - Hole by Hole'!R125,"="&amp;$R$2-1))+(COUNTIF('Round 2 - Hole by Hole'!S125,"="&amp;$S$2-1))+(COUNTIF('Round 2 - Hole by Hole'!T125,"="&amp;$T$2-1))</f>
        <v>5</v>
      </c>
      <c r="L128" s="110">
        <f>SUM(COUNTIF('Round 2 - Hole by Hole'!B125,"="&amp;$B$2))+(COUNTIF('Round 2 - Hole by Hole'!C125,"="&amp;$C$2))+(COUNTIF('Round 2 - Hole by Hole'!D125,"="&amp;$D$2))+(COUNTIF('Round 2 - Hole by Hole'!E125,"="&amp;$E$2))+(COUNTIF('Round 2 - Hole by Hole'!F125,"="&amp;$F$2))+(COUNTIF('Round 2 - Hole by Hole'!G125,"="&amp;$G$2))+(COUNTIF('Round 2 - Hole by Hole'!H125,"="&amp;$H$2))+(COUNTIF('Round 2 - Hole by Hole'!I125,"="&amp;$I$2))+(COUNTIF('Round 2 - Hole by Hole'!J125,"="&amp;$J$2))+(COUNTIF('Round 2 - Hole by Hole'!L125,"="&amp;$L$2))+(COUNTIF('Round 2 - Hole by Hole'!M125,"="&amp;$M$2))+(COUNTIF('Round 2 - Hole by Hole'!N125,"="&amp;$N$2))+(COUNTIF('Round 2 - Hole by Hole'!O125,"="&amp;$O$2))+(COUNTIF('Round 2 - Hole by Hole'!P125,"="&amp;$P$2))+(COUNTIF('Round 2 - Hole by Hole'!Q125,"="&amp;$Q$2))+(COUNTIF('Round 2 - Hole by Hole'!R125,"="&amp;$R$2))+(COUNTIF('Round 2 - Hole by Hole'!S125,"="&amp;$S$2))+(COUNTIF('Round 2 - Hole by Hole'!T125,"="&amp;$T$2))</f>
        <v>10</v>
      </c>
      <c r="M128" s="110">
        <f>SUM(COUNTIF('Round 2 - Hole by Hole'!B125,"="&amp;$B$2+1))+(COUNTIF('Round 2 - Hole by Hole'!C125,"="&amp;$C$2+1))+(COUNTIF('Round 2 - Hole by Hole'!D125,"="&amp;$D$2+1))+(COUNTIF('Round 2 - Hole by Hole'!E125,"="&amp;$E$2+1))+(COUNTIF('Round 2 - Hole by Hole'!F125,"="&amp;$F$2+1))+(COUNTIF('Round 2 - Hole by Hole'!G125,"="&amp;$G$2+1))+(COUNTIF('Round 2 - Hole by Hole'!H125,"="&amp;$H$2+1))+(COUNTIF('Round 2 - Hole by Hole'!I125,"="&amp;$I$2+1))+(COUNTIF('Round 2 - Hole by Hole'!J125,"="&amp;$J$2+1))+(COUNTIF('Round 2 - Hole by Hole'!L125,"="&amp;$L$2+1))+(COUNTIF('Round 2 - Hole by Hole'!M125,"="&amp;$M$2+1))+(COUNTIF('Round 2 - Hole by Hole'!N125,"="&amp;$N$2+1))+(COUNTIF('Round 2 - Hole by Hole'!O125,"="&amp;$O$2+1))+(COUNTIF('Round 2 - Hole by Hole'!P125,"="&amp;$P$2+1))+(COUNTIF('Round 2 - Hole by Hole'!Q125,"="&amp;$Q$2+1))+(COUNTIF('Round 2 - Hole by Hole'!R125,"="&amp;$R$2+1))+(COUNTIF('Round 2 - Hole by Hole'!S125,"="&amp;$S$2+1))+(COUNTIF('Round 2 - Hole by Hole'!T125,"="&amp;$T$2+1))</f>
        <v>2</v>
      </c>
      <c r="N128" s="110">
        <f>SUM(COUNTIF('Round 2 - Hole by Hole'!B125,"="&amp;$B$2+2))+(COUNTIF('Round 2 - Hole by Hole'!C125,"="&amp;$C$2+2))+(COUNTIF('Round 2 - Hole by Hole'!D125,"="&amp;$D$2+2))+(COUNTIF('Round 2 - Hole by Hole'!E125,"="&amp;$E$2+2))+(COUNTIF('Round 2 - Hole by Hole'!F125,"="&amp;$F$2+2))+(COUNTIF('Round 2 - Hole by Hole'!G125,"="&amp;$G$2+2))+(COUNTIF('Round 2 - Hole by Hole'!H125,"="&amp;$H$2+2))+(COUNTIF('Round 2 - Hole by Hole'!I125,"="&amp;$I$2+2))+(COUNTIF('Round 2 - Hole by Hole'!J125,"="&amp;$J$2+2))+(COUNTIF('Round 2 - Hole by Hole'!L125,"="&amp;$L$2+2))+(COUNTIF('Round 2 - Hole by Hole'!M125,"="&amp;$M$2+2))+(COUNTIF('Round 2 - Hole by Hole'!N125,"="&amp;$N$2+2))+(COUNTIF('Round 2 - Hole by Hole'!O125,"="&amp;$O$2+2))+(COUNTIF('Round 2 - Hole by Hole'!P125,"="&amp;$P$2+2))+(COUNTIF('Round 2 - Hole by Hole'!Q125,"="&amp;$Q$2+2))+(COUNTIF('Round 2 - Hole by Hole'!R125,"="&amp;$R$2+2))+(COUNTIF('Round 2 - Hole by Hole'!S125,"="&amp;$S$2+2))+(COUNTIF('Round 2 - Hole by Hole'!T125,"="&amp;$T$2+2))</f>
        <v>1</v>
      </c>
      <c r="O128" s="110">
        <f>SUM(COUNTIF('Round 2 - Hole by Hole'!B125,"&gt;"&amp;$B$2+2.1))+(COUNTIF('Round 2 - Hole by Hole'!C125,"&gt;"&amp;$C$2+2.1))+(COUNTIF('Round 2 - Hole by Hole'!D125,"&gt;"&amp;$D$2+2.1))+(COUNTIF('Round 2 - Hole by Hole'!E125,"&gt;"&amp;$E$2+2.1))+(COUNTIF('Round 2 - Hole by Hole'!F125,"&gt;"&amp;$F$2+2.1))+(COUNTIF('Round 2 - Hole by Hole'!G125,"&gt;"&amp;$G$2+2.1))+(COUNTIF('Round 2 - Hole by Hole'!H125,"&gt;"&amp;$H$2+2.1))+(COUNTIF('Round 2 - Hole by Hole'!I125,"&gt;"&amp;$I$2+2.1))+(COUNTIF('Round 2 - Hole by Hole'!J125,"&gt;"&amp;$J$2+2.1))+(COUNTIF('Round 2 - Hole by Hole'!L125,"&gt;"&amp;$L$2+2.1))+(COUNTIF('Round 2 - Hole by Hole'!M125,"&gt;"&amp;$M$2+2.1))+(COUNTIF('Round 2 - Hole by Hole'!N125,"&gt;"&amp;$N$2+2.1))+(COUNTIF('Round 2 - Hole by Hole'!O125,"&gt;"&amp;$O$2+2.1))+(COUNTIF('Round 2 - Hole by Hole'!P125,"&gt;"&amp;$P$2+2.1))+(COUNTIF('Round 2 - Hole by Hole'!Q125,"&gt;"&amp;$Q$2+2.1))+(COUNTIF('Round 2 - Hole by Hole'!R125,"&gt;"&amp;$R$2+2.1))+(COUNTIF('Round 2 - Hole by Hole'!S125,"&gt;"&amp;$S$2+2.1))+(COUNTIF('Round 2 - Hole by Hole'!T125,"&gt;"&amp;$T$2+2.1))</f>
        <v>0</v>
      </c>
      <c r="Q128" s="110">
        <f>SUM(COUNTIF('Round 3 - Hole by Hole'!B125,"&lt;"&amp;$B$3-1.9))+(COUNTIF('Round 3 - Hole by Hole'!C125,"&lt;"&amp;$C$3-1.9))+(COUNTIF('Round 3 - Hole by Hole'!D125,"&lt;"&amp;$D$3-1.9))+(COUNTIF('Round 3 - Hole by Hole'!E125,"&lt;"&amp;$E$3-1.9))+(COUNTIF('Round 3 - Hole by Hole'!F125,"&lt;"&amp;$F$3-1.9))+(COUNTIF('Round 3 - Hole by Hole'!G125,"&lt;"&amp;$G$3-1.9))+(COUNTIF('Round 3 - Hole by Hole'!H125,"&lt;"&amp;$H$3-1.9))+(COUNTIF('Round 3 - Hole by Hole'!I125,"&lt;"&amp;$I$3-1.9))+(COUNTIF('Round 3 - Hole by Hole'!J125,"&lt;"&amp;$J$3-1.9))+(COUNTIF('Round 3 - Hole by Hole'!L125,"&lt;"&amp;$L$3-1.9))+(COUNTIF('Round 3 - Hole by Hole'!M125,"&lt;"&amp;$M$3-1.9))+(COUNTIF('Round 3 - Hole by Hole'!N125,"&lt;"&amp;$N$3-1.9))+(COUNTIF('Round 3 - Hole by Hole'!O125,"&lt;"&amp;$O$3-1.9))+(COUNTIF('Round 3 - Hole by Hole'!P125,"&lt;"&amp;$P$3-1.9))+(COUNTIF('Round 3 - Hole by Hole'!Q125,"&lt;"&amp;$Q$3-1.9))+(COUNTIF('Round 3 - Hole by Hole'!R125,"&lt;"&amp;$R$3-1.9))+(COUNTIF('Round 3 - Hole by Hole'!S125,"&lt;"&amp;$S$3-1.9))+(COUNTIF('Round 3 - Hole by Hole'!T125,"&lt;"&amp;$T$3-1.9))</f>
        <v>0</v>
      </c>
      <c r="R128" s="110">
        <f>SUM(COUNTIF('Round 3 - Hole by Hole'!B125,"="&amp;$B$3-1))+(COUNTIF('Round 3 - Hole by Hole'!C125,"="&amp;$C$3-1))+(COUNTIF('Round 3 - Hole by Hole'!D125,"="&amp;$D$3-1))+(COUNTIF('Round 3 - Hole by Hole'!E125,"="&amp;$E$3-1))+(COUNTIF('Round 3 - Hole by Hole'!F125,"="&amp;$F$3-1))+(COUNTIF('Round 3 - Hole by Hole'!G125,"="&amp;$G$3-1))+(COUNTIF('Round 3 - Hole by Hole'!H125,"="&amp;$H$3-1))+(COUNTIF('Round 3 - Hole by Hole'!I125,"="&amp;$I$3-1))+(COUNTIF('Round 3 - Hole by Hole'!J125,"="&amp;$J$3-1))+(COUNTIF('Round 3 - Hole by Hole'!L125,"="&amp;$L$3-1))+(COUNTIF('Round 3 - Hole by Hole'!M125,"="&amp;$M$3-1))+(COUNTIF('Round 3 - Hole by Hole'!N125,"="&amp;$N$3-1))+(COUNTIF('Round 3 - Hole by Hole'!O125,"="&amp;$O$3-1))+(COUNTIF('Round 3 - Hole by Hole'!P125,"="&amp;$P$3-1))+(COUNTIF('Round 3 - Hole by Hole'!Q125,"="&amp;$Q$3-1))+(COUNTIF('Round 3 - Hole by Hole'!R125,"="&amp;$R$3-1))+(COUNTIF('Round 3 - Hole by Hole'!S125,"="&amp;$S$3-1))+(COUNTIF('Round 3 - Hole by Hole'!T125,"="&amp;$T$3-1))</f>
        <v>1</v>
      </c>
      <c r="S128" s="110">
        <f>SUM(COUNTIF('Round 3 - Hole by Hole'!B125,"="&amp;$B$3))+(COUNTIF('Round 3 - Hole by Hole'!C125,"="&amp;$C$3))+(COUNTIF('Round 3 - Hole by Hole'!D125,"="&amp;$D$3))+(COUNTIF('Round 3 - Hole by Hole'!E125,"="&amp;$E$3))+(COUNTIF('Round 3 - Hole by Hole'!F125,"="&amp;$F$3))+(COUNTIF('Round 3 - Hole by Hole'!G125,"="&amp;$G$3))+(COUNTIF('Round 3 - Hole by Hole'!H125,"="&amp;$H$3))+(COUNTIF('Round 3 - Hole by Hole'!I125,"="&amp;$I$3))+(COUNTIF('Round 3 - Hole by Hole'!J125,"="&amp;$J$3))+(COUNTIF('Round 3 - Hole by Hole'!L125,"="&amp;$L$3))+(COUNTIF('Round 3 - Hole by Hole'!M125,"="&amp;$M$3))+(COUNTIF('Round 3 - Hole by Hole'!N125,"="&amp;$N$3))+(COUNTIF('Round 3 - Hole by Hole'!O125,"="&amp;$O$3))+(COUNTIF('Round 3 - Hole by Hole'!P125,"="&amp;$P$3))+(COUNTIF('Round 3 - Hole by Hole'!Q125,"="&amp;$Q$3))+(COUNTIF('Round 3 - Hole by Hole'!R125,"="&amp;$R$3))+(COUNTIF('Round 3 - Hole by Hole'!S125,"="&amp;$S$3))+(COUNTIF('Round 3 - Hole by Hole'!T125,"="&amp;$T$3))</f>
        <v>12</v>
      </c>
      <c r="T128" s="110">
        <f>SUM(COUNTIF('Round 3 - Hole by Hole'!B125,"="&amp;$B$3+1))+(COUNTIF('Round 3 - Hole by Hole'!C125,"="&amp;$C$3+1))+(COUNTIF('Round 3 - Hole by Hole'!D125,"="&amp;$D$3+1))+(COUNTIF('Round 3 - Hole by Hole'!E125,"="&amp;$E$3+1))+(COUNTIF('Round 3 - Hole by Hole'!F125,"="&amp;$F$3+1))+(COUNTIF('Round 3 - Hole by Hole'!G125,"="&amp;$G$3+1))+(COUNTIF('Round 3 - Hole by Hole'!H125,"="&amp;$H$3+1))+(COUNTIF('Round 3 - Hole by Hole'!I125,"="&amp;$I$3+1))+(COUNTIF('Round 3 - Hole by Hole'!J125,"="&amp;$J$3+1))+(COUNTIF('Round 3 - Hole by Hole'!L125,"="&amp;$L$3+1))+(COUNTIF('Round 3 - Hole by Hole'!M125,"="&amp;$M$3+1))+(COUNTIF('Round 3 - Hole by Hole'!N125,"="&amp;$N$3+1))+(COUNTIF('Round 3 - Hole by Hole'!O125,"="&amp;$O$3+1))+(COUNTIF('Round 3 - Hole by Hole'!P125,"="&amp;$P$3+1))+(COUNTIF('Round 3 - Hole by Hole'!Q125,"="&amp;$Q$3+1))+(COUNTIF('Round 3 - Hole by Hole'!R125,"="&amp;$R$3+1))+(COUNTIF('Round 3 - Hole by Hole'!S125,"="&amp;$S$3+1))+(COUNTIF('Round 3 - Hole by Hole'!T125,"="&amp;$T$3+1))</f>
        <v>4</v>
      </c>
      <c r="U128" s="110">
        <f>SUM(COUNTIF('Round 3 - Hole by Hole'!B125,"="&amp;$B$3+2))+(COUNTIF('Round 3 - Hole by Hole'!C125,"="&amp;$C$3+2))+(COUNTIF('Round 3 - Hole by Hole'!D125,"="&amp;$D$3+2))+(COUNTIF('Round 3 - Hole by Hole'!E125,"="&amp;$E$3+2))+(COUNTIF('Round 3 - Hole by Hole'!F125,"="&amp;$F$3+2))+(COUNTIF('Round 3 - Hole by Hole'!G125,"="&amp;$G$3+2))+(COUNTIF('Round 3 - Hole by Hole'!H125,"="&amp;$H$3+2))+(COUNTIF('Round 3 - Hole by Hole'!I125,"="&amp;$I$3+2))+(COUNTIF('Round 3 - Hole by Hole'!J125,"="&amp;$J$3+2))+(COUNTIF('Round 3 - Hole by Hole'!L125,"="&amp;$L$3+2))+(COUNTIF('Round 3 - Hole by Hole'!M125,"="&amp;$M$3+2))+(COUNTIF('Round 3 - Hole by Hole'!N125,"="&amp;$N$3+2))+(COUNTIF('Round 3 - Hole by Hole'!O125,"="&amp;$O$3+2))+(COUNTIF('Round 3 - Hole by Hole'!P125,"="&amp;$P$3+2))+(COUNTIF('Round 3 - Hole by Hole'!Q125,"="&amp;$Q$3+2))+(COUNTIF('Round 3 - Hole by Hole'!R125,"="&amp;$R$3+2))+(COUNTIF('Round 3 - Hole by Hole'!S125,"="&amp;$S$3+2))+(COUNTIF('Round 3 - Hole by Hole'!T125,"="&amp;$T$3+2))</f>
        <v>1</v>
      </c>
      <c r="V128" s="110">
        <f>SUM(COUNTIF('Round 3 - Hole by Hole'!B125,"&gt;"&amp;$B$3+2.1))+(COUNTIF('Round 3 - Hole by Hole'!C125,"&gt;"&amp;$C$3+2.1))+(COUNTIF('Round 3 - Hole by Hole'!D125,"&gt;"&amp;$D$3+2.1))+(COUNTIF('Round 3 - Hole by Hole'!E125,"&gt;"&amp;$E$3+2.1))+(COUNTIF('Round 3 - Hole by Hole'!F125,"&gt;"&amp;$F$3+2.1))+(COUNTIF('Round 3 - Hole by Hole'!G125,"&gt;"&amp;$G$3+2.1))+(COUNTIF('Round 3 - Hole by Hole'!H125,"&gt;"&amp;$H$3+2.1))+(COUNTIF('Round 3 - Hole by Hole'!I125,"&gt;"&amp;$I$3+2.1))+(COUNTIF('Round 3 - Hole by Hole'!J125,"&gt;"&amp;$J$3+2.1))+(COUNTIF('Round 3 - Hole by Hole'!L125,"&gt;"&amp;$L$3+2.1))+(COUNTIF('Round 3 - Hole by Hole'!M125,"&gt;"&amp;$M$3+2.1))+(COUNTIF('Round 3 - Hole by Hole'!N125,"&gt;"&amp;$N$3+2.1))+(COUNTIF('Round 3 - Hole by Hole'!O125,"&gt;"&amp;$O$3+2.1))+(COUNTIF('Round 3 - Hole by Hole'!P125,"&gt;"&amp;$P$3+2.1))+(COUNTIF('Round 3 - Hole by Hole'!Q125,"&gt;"&amp;$Q$3+2.1))+(COUNTIF('Round 3 - Hole by Hole'!R125,"&gt;"&amp;$R$3+2.1))+(COUNTIF('Round 3 - Hole by Hole'!S125,"&gt;"&amp;$S$3+2.1))+(COUNTIF('Round 3 - Hole by Hole'!T125,"&gt;"&amp;$T$3+2.1))</f>
        <v>0</v>
      </c>
      <c r="X128" s="110">
        <f t="shared" ref="X128:X131" si="183">SUM(C128,J128,Q128)</f>
        <v>0</v>
      </c>
      <c r="Y128" s="110">
        <f t="shared" si="179"/>
        <v>8</v>
      </c>
      <c r="Z128" s="110">
        <f t="shared" si="180"/>
        <v>37</v>
      </c>
      <c r="AA128" s="110">
        <f t="shared" si="181"/>
        <v>7</v>
      </c>
      <c r="AB128" s="110">
        <f t="shared" si="182"/>
        <v>2</v>
      </c>
      <c r="AC128" s="110">
        <f t="shared" ref="AC128:AC131" si="184">SUM(H128,O128,V128)</f>
        <v>0</v>
      </c>
    </row>
    <row r="129" spans="1:29">
      <c r="A129" s="60" t="str">
        <f>'Players by Team'!M44</f>
        <v>ASHTON BEGLEY</v>
      </c>
      <c r="B129" s="90"/>
      <c r="C129" s="86">
        <f>SUM(COUNTIF('Round 1 - Hole by Hole'!B126,"&lt;"&amp;$B$2-1.9))+(COUNTIF('Round 1 - Hole by Hole'!C126,"&lt;"&amp;$C$2-1.9))+(COUNTIF('Round 1 - Hole by Hole'!D126,"&lt;"&amp;$D$2-1.9))+(COUNTIF('Round 1 - Hole by Hole'!E126,"&lt;"&amp;$E$2-1.9))+(COUNTIF('Round 1 - Hole by Hole'!F126,"&lt;"&amp;$F$2-1.9))+(COUNTIF('Round 1 - Hole by Hole'!G126,"&lt;"&amp;$G$2-1.9))+(COUNTIF('Round 1 - Hole by Hole'!H126,"&lt;"&amp;$H$2-1.9))+(COUNTIF('Round 1 - Hole by Hole'!I126,"&lt;"&amp;$I$2-1.9))+(COUNTIF('Round 1 - Hole by Hole'!J126,"&lt;"&amp;$J$2-1.9))+(COUNTIF('Round 1 - Hole by Hole'!L126,"&lt;"&amp;$L$2-1.9))+(COUNTIF('Round 1 - Hole by Hole'!M126,"&lt;"&amp;$M$2-1.9))+(COUNTIF('Round 1 - Hole by Hole'!N126,"&lt;"&amp;$N$2-1.9))+(COUNTIF('Round 1 - Hole by Hole'!O126,"&lt;"&amp;$O$2-1.9))+(COUNTIF('Round 1 - Hole by Hole'!P126,"&lt;"&amp;$P$2-1.9))+(COUNTIF('Round 1 - Hole by Hole'!Q126,"&lt;"&amp;$Q$2-1.9))+(COUNTIF('Round 1 - Hole by Hole'!R126,"&lt;"&amp;$R$2-1.9))+(COUNTIF('Round 1 - Hole by Hole'!S126,"&lt;"&amp;$S$2-1.9))+(COUNTIF('Round 1 - Hole by Hole'!T126,"&lt;"&amp;$T$2-1.9))</f>
        <v>0</v>
      </c>
      <c r="D129" s="87">
        <f>SUM(COUNTIF('Round 1 - Hole by Hole'!B126,"="&amp;$B$2-1))+(COUNTIF('Round 1 - Hole by Hole'!C126,"="&amp;$C$2-1))+(COUNTIF('Round 1 - Hole by Hole'!D126,"="&amp;$D$2-1))+(COUNTIF('Round 1 - Hole by Hole'!E126,"="&amp;$E$2-1))+(COUNTIF('Round 1 - Hole by Hole'!F126,"="&amp;$F$2-1))+(COUNTIF('Round 1 - Hole by Hole'!G126,"="&amp;$G$2-1))+(COUNTIF('Round 1 - Hole by Hole'!H126,"="&amp;$H$2-1))+(COUNTIF('Round 1 - Hole by Hole'!I126,"="&amp;$I$2-1))+(COUNTIF('Round 1 - Hole by Hole'!J126,"="&amp;$J$2-1))+(COUNTIF('Round 1 - Hole by Hole'!L126,"="&amp;$L$2-1))+(COUNTIF('Round 1 - Hole by Hole'!M126,"="&amp;$M$2-1))+(COUNTIF('Round 1 - Hole by Hole'!N126,"="&amp;$N$2-1))+(COUNTIF('Round 1 - Hole by Hole'!O126,"="&amp;$O$2-1))+(COUNTIF('Round 1 - Hole by Hole'!P126,"="&amp;$P$2-1))+(COUNTIF('Round 1 - Hole by Hole'!Q126,"="&amp;$Q$2-1))+(COUNTIF('Round 1 - Hole by Hole'!R126,"="&amp;$R$2-1))+(COUNTIF('Round 1 - Hole by Hole'!S126,"="&amp;$S$2-1))+(COUNTIF('Round 1 - Hole by Hole'!T126,"="&amp;$T$2-1))</f>
        <v>1</v>
      </c>
      <c r="E129" s="87">
        <f>SUM(COUNTIF('Round 1 - Hole by Hole'!B126,"="&amp;$B$2))+(COUNTIF('Round 1 - Hole by Hole'!C126,"="&amp;$C$2))+(COUNTIF('Round 1 - Hole by Hole'!D126,"="&amp;$D$2))+(COUNTIF('Round 1 - Hole by Hole'!E126,"="&amp;$E$2))+(COUNTIF('Round 1 - Hole by Hole'!F126,"="&amp;$F$2))+(COUNTIF('Round 1 - Hole by Hole'!G126,"="&amp;$G$2))+(COUNTIF('Round 1 - Hole by Hole'!H126,"="&amp;$H$2))+(COUNTIF('Round 1 - Hole by Hole'!I126,"="&amp;$I$2))+(COUNTIF('Round 1 - Hole by Hole'!J126,"="&amp;$J$2))+(COUNTIF('Round 1 - Hole by Hole'!L126,"="&amp;$L$2))+(COUNTIF('Round 1 - Hole by Hole'!M126,"="&amp;$M$2))+(COUNTIF('Round 1 - Hole by Hole'!N126,"="&amp;$N$2))+(COUNTIF('Round 1 - Hole by Hole'!O126,"="&amp;$O$2))+(COUNTIF('Round 1 - Hole by Hole'!P126,"="&amp;$P$2))+(COUNTIF('Round 1 - Hole by Hole'!Q126,"="&amp;$Q$2))+(COUNTIF('Round 1 - Hole by Hole'!R126,"="&amp;$R$2))+(COUNTIF('Round 1 - Hole by Hole'!S126,"="&amp;$S$2))+(COUNTIF('Round 1 - Hole by Hole'!T126,"="&amp;$T$2))</f>
        <v>11</v>
      </c>
      <c r="F129" s="87">
        <f>SUM(COUNTIF('Round 1 - Hole by Hole'!B126,"="&amp;$B$2+1))+(COUNTIF('Round 1 - Hole by Hole'!C126,"="&amp;$C$2+1))+(COUNTIF('Round 1 - Hole by Hole'!D126,"="&amp;$D$2+1))+(COUNTIF('Round 1 - Hole by Hole'!E126,"="&amp;$E$2+1))+(COUNTIF('Round 1 - Hole by Hole'!F126,"="&amp;$F$2+1))+(COUNTIF('Round 1 - Hole by Hole'!G126,"="&amp;$G$2+1))+(COUNTIF('Round 1 - Hole by Hole'!H126,"="&amp;$H$2+1))+(COUNTIF('Round 1 - Hole by Hole'!I126,"="&amp;$I$2+1))+(COUNTIF('Round 1 - Hole by Hole'!J126,"="&amp;$J$2+1))+(COUNTIF('Round 1 - Hole by Hole'!L126,"="&amp;$L$2+1))+(COUNTIF('Round 1 - Hole by Hole'!M126,"="&amp;$M$2+1))+(COUNTIF('Round 1 - Hole by Hole'!N126,"="&amp;$N$2+1))+(COUNTIF('Round 1 - Hole by Hole'!O126,"="&amp;$O$2+1))+(COUNTIF('Round 1 - Hole by Hole'!P126,"="&amp;$P$2+1))+(COUNTIF('Round 1 - Hole by Hole'!Q126,"="&amp;$Q$2+1))+(COUNTIF('Round 1 - Hole by Hole'!R126,"="&amp;$R$2+1))+(COUNTIF('Round 1 - Hole by Hole'!S126,"="&amp;$S$2+1))+(COUNTIF('Round 1 - Hole by Hole'!T126,"="&amp;$T$2+1))</f>
        <v>6</v>
      </c>
      <c r="G129" s="87">
        <f>SUM(COUNTIF('Round 1 - Hole by Hole'!B126,"="&amp;$B$2+2))+(COUNTIF('Round 1 - Hole by Hole'!C126,"="&amp;$C$2+2))+(COUNTIF('Round 1 - Hole by Hole'!D126,"="&amp;$D$2+2))+(COUNTIF('Round 1 - Hole by Hole'!E126,"="&amp;$E$2+2))+(COUNTIF('Round 1 - Hole by Hole'!F126,"="&amp;$F$2+2))+(COUNTIF('Round 1 - Hole by Hole'!G126,"="&amp;$G$2+2))+(COUNTIF('Round 1 - Hole by Hole'!H126,"="&amp;$H$2+2))+(COUNTIF('Round 1 - Hole by Hole'!I126,"="&amp;$I$2+2))+(COUNTIF('Round 1 - Hole by Hole'!J126,"="&amp;$J$2+2))+(COUNTIF('Round 1 - Hole by Hole'!L126,"="&amp;$L$2+2))+(COUNTIF('Round 1 - Hole by Hole'!M126,"="&amp;$M$2+2))+(COUNTIF('Round 1 - Hole by Hole'!N126,"="&amp;$N$2+2))+(COUNTIF('Round 1 - Hole by Hole'!O126,"="&amp;$O$2+2))+(COUNTIF('Round 1 - Hole by Hole'!P126,"="&amp;$P$2+2))+(COUNTIF('Round 1 - Hole by Hole'!Q126,"="&amp;$Q$2+2))+(COUNTIF('Round 1 - Hole by Hole'!R126,"="&amp;$R$2+2))+(COUNTIF('Round 1 - Hole by Hole'!S126,"="&amp;$S$2+2))+(COUNTIF('Round 1 - Hole by Hole'!T126,"="&amp;$T$2+2))</f>
        <v>0</v>
      </c>
      <c r="H129" s="87">
        <f>SUM(COUNTIF('Round 1 - Hole by Hole'!B126,"&gt;"&amp;$B$2+2.1))+(COUNTIF('Round 1 - Hole by Hole'!C126,"&gt;"&amp;$C$2+2.1))+(COUNTIF('Round 1 - Hole by Hole'!D126,"&gt;"&amp;$D$2+2.1))+(COUNTIF('Round 1 - Hole by Hole'!E126,"&gt;"&amp;$E$2+2.1))+(COUNTIF('Round 1 - Hole by Hole'!F126,"&gt;"&amp;$F$2+2.1))+(COUNTIF('Round 1 - Hole by Hole'!G126,"&gt;"&amp;$G$2+2.1))+(COUNTIF('Round 1 - Hole by Hole'!H126,"&gt;"&amp;$H$2+2.1))+(COUNTIF('Round 1 - Hole by Hole'!I126,"&gt;"&amp;$I$2+2.1))+(COUNTIF('Round 1 - Hole by Hole'!J126,"&gt;"&amp;$J$2+2.1))+(COUNTIF('Round 1 - Hole by Hole'!L126,"&gt;"&amp;$L$2+2.1))+(COUNTIF('Round 1 - Hole by Hole'!M126,"&gt;"&amp;$M$2+2.1))+(COUNTIF('Round 1 - Hole by Hole'!N126,"&gt;"&amp;$N$2+2.1))+(COUNTIF('Round 1 - Hole by Hole'!O126,"&gt;"&amp;$O$2+2.1))+(COUNTIF('Round 1 - Hole by Hole'!P126,"&gt;"&amp;$P$2+2.1))+(COUNTIF('Round 1 - Hole by Hole'!Q126,"&gt;"&amp;$Q$2+2.1))+(COUNTIF('Round 1 - Hole by Hole'!R126,"&gt;"&amp;$R$2+2.1))+(COUNTIF('Round 1 - Hole by Hole'!S126,"&gt;"&amp;$S$2+2.1))+(COUNTIF('Round 1 - Hole by Hole'!T126,"&gt;"&amp;$T$2+2.1))</f>
        <v>0</v>
      </c>
      <c r="J129" s="86">
        <f>SUM(COUNTIF('Round 2 - Hole by Hole'!B126,"&lt;"&amp;$B$2-1.9))+(COUNTIF('Round 2 - Hole by Hole'!C126,"&lt;"&amp;$C$2-1.9))+(COUNTIF('Round 2 - Hole by Hole'!D126,"&lt;"&amp;$D$2-1.9))+(COUNTIF('Round 2 - Hole by Hole'!E126,"&lt;"&amp;$E$2-1.9))+(COUNTIF('Round 2 - Hole by Hole'!F126,"&lt;"&amp;$F$2-1.9))+(COUNTIF('Round 2 - Hole by Hole'!G126,"&lt;"&amp;$G$2-1.9))+(COUNTIF('Round 2 - Hole by Hole'!H126,"&lt;"&amp;$H$2-1.9))+(COUNTIF('Round 2 - Hole by Hole'!I126,"&lt;"&amp;$I$2-1.9))+(COUNTIF('Round 2 - Hole by Hole'!J126,"&lt;"&amp;$J$2-1.9))+(COUNTIF('Round 2 - Hole by Hole'!L126,"&lt;"&amp;$L$2-1.9))+(COUNTIF('Round 2 - Hole by Hole'!M126,"&lt;"&amp;$M$2-1.9))+(COUNTIF('Round 2 - Hole by Hole'!N126,"&lt;"&amp;$N$2-1.9))+(COUNTIF('Round 2 - Hole by Hole'!O126,"&lt;"&amp;$O$2-1.9))+(COUNTIF('Round 2 - Hole by Hole'!P126,"&lt;"&amp;$P$2-1.9))+(COUNTIF('Round 2 - Hole by Hole'!Q126,"&lt;"&amp;$Q$2-1.9))+(COUNTIF('Round 2 - Hole by Hole'!R126,"&lt;"&amp;$R$2-1.9))+(COUNTIF('Round 2 - Hole by Hole'!S126,"&lt;"&amp;$S$2-1.9))+(COUNTIF('Round 2 - Hole by Hole'!T126,"&lt;"&amp;$T$2-1.9))</f>
        <v>0</v>
      </c>
      <c r="K129" s="87">
        <f>SUM(COUNTIF('Round 2 - Hole by Hole'!B126,"="&amp;$B$2-1))+(COUNTIF('Round 2 - Hole by Hole'!C126,"="&amp;$C$2-1))+(COUNTIF('Round 2 - Hole by Hole'!D126,"="&amp;$D$2-1))+(COUNTIF('Round 2 - Hole by Hole'!E126,"="&amp;$E$2-1))+(COUNTIF('Round 2 - Hole by Hole'!F126,"="&amp;$F$2-1))+(COUNTIF('Round 2 - Hole by Hole'!G126,"="&amp;$G$2-1))+(COUNTIF('Round 2 - Hole by Hole'!H126,"="&amp;$H$2-1))+(COUNTIF('Round 2 - Hole by Hole'!I126,"="&amp;$I$2-1))+(COUNTIF('Round 2 - Hole by Hole'!J126,"="&amp;$J$2-1))+(COUNTIF('Round 2 - Hole by Hole'!L126,"="&amp;$L$2-1))+(COUNTIF('Round 2 - Hole by Hole'!M126,"="&amp;$M$2-1))+(COUNTIF('Round 2 - Hole by Hole'!N126,"="&amp;$N$2-1))+(COUNTIF('Round 2 - Hole by Hole'!O126,"="&amp;$O$2-1))+(COUNTIF('Round 2 - Hole by Hole'!P126,"="&amp;$P$2-1))+(COUNTIF('Round 2 - Hole by Hole'!Q126,"="&amp;$Q$2-1))+(COUNTIF('Round 2 - Hole by Hole'!R126,"="&amp;$R$2-1))+(COUNTIF('Round 2 - Hole by Hole'!S126,"="&amp;$S$2-1))+(COUNTIF('Round 2 - Hole by Hole'!T126,"="&amp;$T$2-1))</f>
        <v>1</v>
      </c>
      <c r="L129" s="87">
        <f>SUM(COUNTIF('Round 2 - Hole by Hole'!B126,"="&amp;$B$2))+(COUNTIF('Round 2 - Hole by Hole'!C126,"="&amp;$C$2))+(COUNTIF('Round 2 - Hole by Hole'!D126,"="&amp;$D$2))+(COUNTIF('Round 2 - Hole by Hole'!E126,"="&amp;$E$2))+(COUNTIF('Round 2 - Hole by Hole'!F126,"="&amp;$F$2))+(COUNTIF('Round 2 - Hole by Hole'!G126,"="&amp;$G$2))+(COUNTIF('Round 2 - Hole by Hole'!H126,"="&amp;$H$2))+(COUNTIF('Round 2 - Hole by Hole'!I126,"="&amp;$I$2))+(COUNTIF('Round 2 - Hole by Hole'!J126,"="&amp;$J$2))+(COUNTIF('Round 2 - Hole by Hole'!L126,"="&amp;$L$2))+(COUNTIF('Round 2 - Hole by Hole'!M126,"="&amp;$M$2))+(COUNTIF('Round 2 - Hole by Hole'!N126,"="&amp;$N$2))+(COUNTIF('Round 2 - Hole by Hole'!O126,"="&amp;$O$2))+(COUNTIF('Round 2 - Hole by Hole'!P126,"="&amp;$P$2))+(COUNTIF('Round 2 - Hole by Hole'!Q126,"="&amp;$Q$2))+(COUNTIF('Round 2 - Hole by Hole'!R126,"="&amp;$R$2))+(COUNTIF('Round 2 - Hole by Hole'!S126,"="&amp;$S$2))+(COUNTIF('Round 2 - Hole by Hole'!T126,"="&amp;$T$2))</f>
        <v>11</v>
      </c>
      <c r="M129" s="87">
        <f>SUM(COUNTIF('Round 2 - Hole by Hole'!B126,"="&amp;$B$2+1))+(COUNTIF('Round 2 - Hole by Hole'!C126,"="&amp;$C$2+1))+(COUNTIF('Round 2 - Hole by Hole'!D126,"="&amp;$D$2+1))+(COUNTIF('Round 2 - Hole by Hole'!E126,"="&amp;$E$2+1))+(COUNTIF('Round 2 - Hole by Hole'!F126,"="&amp;$F$2+1))+(COUNTIF('Round 2 - Hole by Hole'!G126,"="&amp;$G$2+1))+(COUNTIF('Round 2 - Hole by Hole'!H126,"="&amp;$H$2+1))+(COUNTIF('Round 2 - Hole by Hole'!I126,"="&amp;$I$2+1))+(COUNTIF('Round 2 - Hole by Hole'!J126,"="&amp;$J$2+1))+(COUNTIF('Round 2 - Hole by Hole'!L126,"="&amp;$L$2+1))+(COUNTIF('Round 2 - Hole by Hole'!M126,"="&amp;$M$2+1))+(COUNTIF('Round 2 - Hole by Hole'!N126,"="&amp;$N$2+1))+(COUNTIF('Round 2 - Hole by Hole'!O126,"="&amp;$O$2+1))+(COUNTIF('Round 2 - Hole by Hole'!P126,"="&amp;$P$2+1))+(COUNTIF('Round 2 - Hole by Hole'!Q126,"="&amp;$Q$2+1))+(COUNTIF('Round 2 - Hole by Hole'!R126,"="&amp;$R$2+1))+(COUNTIF('Round 2 - Hole by Hole'!S126,"="&amp;$S$2+1))+(COUNTIF('Round 2 - Hole by Hole'!T126,"="&amp;$T$2+1))</f>
        <v>6</v>
      </c>
      <c r="N129" s="87">
        <f>SUM(COUNTIF('Round 2 - Hole by Hole'!B126,"="&amp;$B$2+2))+(COUNTIF('Round 2 - Hole by Hole'!C126,"="&amp;$C$2+2))+(COUNTIF('Round 2 - Hole by Hole'!D126,"="&amp;$D$2+2))+(COUNTIF('Round 2 - Hole by Hole'!E126,"="&amp;$E$2+2))+(COUNTIF('Round 2 - Hole by Hole'!F126,"="&amp;$F$2+2))+(COUNTIF('Round 2 - Hole by Hole'!G126,"="&amp;$G$2+2))+(COUNTIF('Round 2 - Hole by Hole'!H126,"="&amp;$H$2+2))+(COUNTIF('Round 2 - Hole by Hole'!I126,"="&amp;$I$2+2))+(COUNTIF('Round 2 - Hole by Hole'!J126,"="&amp;$J$2+2))+(COUNTIF('Round 2 - Hole by Hole'!L126,"="&amp;$L$2+2))+(COUNTIF('Round 2 - Hole by Hole'!M126,"="&amp;$M$2+2))+(COUNTIF('Round 2 - Hole by Hole'!N126,"="&amp;$N$2+2))+(COUNTIF('Round 2 - Hole by Hole'!O126,"="&amp;$O$2+2))+(COUNTIF('Round 2 - Hole by Hole'!P126,"="&amp;$P$2+2))+(COUNTIF('Round 2 - Hole by Hole'!Q126,"="&amp;$Q$2+2))+(COUNTIF('Round 2 - Hole by Hole'!R126,"="&amp;$R$2+2))+(COUNTIF('Round 2 - Hole by Hole'!S126,"="&amp;$S$2+2))+(COUNTIF('Round 2 - Hole by Hole'!T126,"="&amp;$T$2+2))</f>
        <v>0</v>
      </c>
      <c r="O129" s="87">
        <f>SUM(COUNTIF('Round 2 - Hole by Hole'!B126,"&gt;"&amp;$B$2+2.1))+(COUNTIF('Round 2 - Hole by Hole'!C126,"&gt;"&amp;$C$2+2.1))+(COUNTIF('Round 2 - Hole by Hole'!D126,"&gt;"&amp;$D$2+2.1))+(COUNTIF('Round 2 - Hole by Hole'!E126,"&gt;"&amp;$E$2+2.1))+(COUNTIF('Round 2 - Hole by Hole'!F126,"&gt;"&amp;$F$2+2.1))+(COUNTIF('Round 2 - Hole by Hole'!G126,"&gt;"&amp;$G$2+2.1))+(COUNTIF('Round 2 - Hole by Hole'!H126,"&gt;"&amp;$H$2+2.1))+(COUNTIF('Round 2 - Hole by Hole'!I126,"&gt;"&amp;$I$2+2.1))+(COUNTIF('Round 2 - Hole by Hole'!J126,"&gt;"&amp;$J$2+2.1))+(COUNTIF('Round 2 - Hole by Hole'!L126,"&gt;"&amp;$L$2+2.1))+(COUNTIF('Round 2 - Hole by Hole'!M126,"&gt;"&amp;$M$2+2.1))+(COUNTIF('Round 2 - Hole by Hole'!N126,"&gt;"&amp;$N$2+2.1))+(COUNTIF('Round 2 - Hole by Hole'!O126,"&gt;"&amp;$O$2+2.1))+(COUNTIF('Round 2 - Hole by Hole'!P126,"&gt;"&amp;$P$2+2.1))+(COUNTIF('Round 2 - Hole by Hole'!Q126,"&gt;"&amp;$Q$2+2.1))+(COUNTIF('Round 2 - Hole by Hole'!R126,"&gt;"&amp;$R$2+2.1))+(COUNTIF('Round 2 - Hole by Hole'!S126,"&gt;"&amp;$S$2+2.1))+(COUNTIF('Round 2 - Hole by Hole'!T126,"&gt;"&amp;$T$2+2.1))</f>
        <v>0</v>
      </c>
      <c r="Q129" s="86">
        <f>SUM(COUNTIF('Round 3 - Hole by Hole'!B126,"&lt;"&amp;$B$3-1.9))+(COUNTIF('Round 3 - Hole by Hole'!C126,"&lt;"&amp;$C$3-1.9))+(COUNTIF('Round 3 - Hole by Hole'!D126,"&lt;"&amp;$D$3-1.9))+(COUNTIF('Round 3 - Hole by Hole'!E126,"&lt;"&amp;$E$3-1.9))+(COUNTIF('Round 3 - Hole by Hole'!F126,"&lt;"&amp;$F$3-1.9))+(COUNTIF('Round 3 - Hole by Hole'!G126,"&lt;"&amp;$G$3-1.9))+(COUNTIF('Round 3 - Hole by Hole'!H126,"&lt;"&amp;$H$3-1.9))+(COUNTIF('Round 3 - Hole by Hole'!I126,"&lt;"&amp;$I$3-1.9))+(COUNTIF('Round 3 - Hole by Hole'!J126,"&lt;"&amp;$J$3-1.9))+(COUNTIF('Round 3 - Hole by Hole'!L126,"&lt;"&amp;$L$3-1.9))+(COUNTIF('Round 3 - Hole by Hole'!M126,"&lt;"&amp;$M$3-1.9))+(COUNTIF('Round 3 - Hole by Hole'!N126,"&lt;"&amp;$N$3-1.9))+(COUNTIF('Round 3 - Hole by Hole'!O126,"&lt;"&amp;$O$3-1.9))+(COUNTIF('Round 3 - Hole by Hole'!P126,"&lt;"&amp;$P$3-1.9))+(COUNTIF('Round 3 - Hole by Hole'!Q126,"&lt;"&amp;$Q$3-1.9))+(COUNTIF('Round 3 - Hole by Hole'!R126,"&lt;"&amp;$R$3-1.9))+(COUNTIF('Round 3 - Hole by Hole'!S126,"&lt;"&amp;$S$3-1.9))+(COUNTIF('Round 3 - Hole by Hole'!T126,"&lt;"&amp;$T$3-1.9))</f>
        <v>0</v>
      </c>
      <c r="R129" s="87">
        <f>SUM(COUNTIF('Round 3 - Hole by Hole'!B126,"="&amp;$B$3-1))+(COUNTIF('Round 3 - Hole by Hole'!C126,"="&amp;$C$3-1))+(COUNTIF('Round 3 - Hole by Hole'!D126,"="&amp;$D$3-1))+(COUNTIF('Round 3 - Hole by Hole'!E126,"="&amp;$E$3-1))+(COUNTIF('Round 3 - Hole by Hole'!F126,"="&amp;$F$3-1))+(COUNTIF('Round 3 - Hole by Hole'!G126,"="&amp;$G$3-1))+(COUNTIF('Round 3 - Hole by Hole'!H126,"="&amp;$H$3-1))+(COUNTIF('Round 3 - Hole by Hole'!I126,"="&amp;$I$3-1))+(COUNTIF('Round 3 - Hole by Hole'!J126,"="&amp;$J$3-1))+(COUNTIF('Round 3 - Hole by Hole'!L126,"="&amp;$L$3-1))+(COUNTIF('Round 3 - Hole by Hole'!M126,"="&amp;$M$3-1))+(COUNTIF('Round 3 - Hole by Hole'!N126,"="&amp;$N$3-1))+(COUNTIF('Round 3 - Hole by Hole'!O126,"="&amp;$O$3-1))+(COUNTIF('Round 3 - Hole by Hole'!P126,"="&amp;$P$3-1))+(COUNTIF('Round 3 - Hole by Hole'!Q126,"="&amp;$Q$3-1))+(COUNTIF('Round 3 - Hole by Hole'!R126,"="&amp;$R$3-1))+(COUNTIF('Round 3 - Hole by Hole'!S126,"="&amp;$S$3-1))+(COUNTIF('Round 3 - Hole by Hole'!T126,"="&amp;$T$3-1))</f>
        <v>1</v>
      </c>
      <c r="S129" s="87">
        <f>SUM(COUNTIF('Round 3 - Hole by Hole'!B126,"="&amp;$B$3))+(COUNTIF('Round 3 - Hole by Hole'!C126,"="&amp;$C$3))+(COUNTIF('Round 3 - Hole by Hole'!D126,"="&amp;$D$3))+(COUNTIF('Round 3 - Hole by Hole'!E126,"="&amp;$E$3))+(COUNTIF('Round 3 - Hole by Hole'!F126,"="&amp;$F$3))+(COUNTIF('Round 3 - Hole by Hole'!G126,"="&amp;$G$3))+(COUNTIF('Round 3 - Hole by Hole'!H126,"="&amp;$H$3))+(COUNTIF('Round 3 - Hole by Hole'!I126,"="&amp;$I$3))+(COUNTIF('Round 3 - Hole by Hole'!J126,"="&amp;$J$3))+(COUNTIF('Round 3 - Hole by Hole'!L126,"="&amp;$L$3))+(COUNTIF('Round 3 - Hole by Hole'!M126,"="&amp;$M$3))+(COUNTIF('Round 3 - Hole by Hole'!N126,"="&amp;$N$3))+(COUNTIF('Round 3 - Hole by Hole'!O126,"="&amp;$O$3))+(COUNTIF('Round 3 - Hole by Hole'!P126,"="&amp;$P$3))+(COUNTIF('Round 3 - Hole by Hole'!Q126,"="&amp;$Q$3))+(COUNTIF('Round 3 - Hole by Hole'!R126,"="&amp;$R$3))+(COUNTIF('Round 3 - Hole by Hole'!S126,"="&amp;$S$3))+(COUNTIF('Round 3 - Hole by Hole'!T126,"="&amp;$T$3))</f>
        <v>8</v>
      </c>
      <c r="T129" s="87">
        <f>SUM(COUNTIF('Round 3 - Hole by Hole'!B126,"="&amp;$B$3+1))+(COUNTIF('Round 3 - Hole by Hole'!C126,"="&amp;$C$3+1))+(COUNTIF('Round 3 - Hole by Hole'!D126,"="&amp;$D$3+1))+(COUNTIF('Round 3 - Hole by Hole'!E126,"="&amp;$E$3+1))+(COUNTIF('Round 3 - Hole by Hole'!F126,"="&amp;$F$3+1))+(COUNTIF('Round 3 - Hole by Hole'!G126,"="&amp;$G$3+1))+(COUNTIF('Round 3 - Hole by Hole'!H126,"="&amp;$H$3+1))+(COUNTIF('Round 3 - Hole by Hole'!I126,"="&amp;$I$3+1))+(COUNTIF('Round 3 - Hole by Hole'!J126,"="&amp;$J$3+1))+(COUNTIF('Round 3 - Hole by Hole'!L126,"="&amp;$L$3+1))+(COUNTIF('Round 3 - Hole by Hole'!M126,"="&amp;$M$3+1))+(COUNTIF('Round 3 - Hole by Hole'!N126,"="&amp;$N$3+1))+(COUNTIF('Round 3 - Hole by Hole'!O126,"="&amp;$O$3+1))+(COUNTIF('Round 3 - Hole by Hole'!P126,"="&amp;$P$3+1))+(COUNTIF('Round 3 - Hole by Hole'!Q126,"="&amp;$Q$3+1))+(COUNTIF('Round 3 - Hole by Hole'!R126,"="&amp;$R$3+1))+(COUNTIF('Round 3 - Hole by Hole'!S126,"="&amp;$S$3+1))+(COUNTIF('Round 3 - Hole by Hole'!T126,"="&amp;$T$3+1))</f>
        <v>8</v>
      </c>
      <c r="U129" s="87">
        <f>SUM(COUNTIF('Round 3 - Hole by Hole'!B126,"="&amp;$B$3+2))+(COUNTIF('Round 3 - Hole by Hole'!C126,"="&amp;$C$3+2))+(COUNTIF('Round 3 - Hole by Hole'!D126,"="&amp;$D$3+2))+(COUNTIF('Round 3 - Hole by Hole'!E126,"="&amp;$E$3+2))+(COUNTIF('Round 3 - Hole by Hole'!F126,"="&amp;$F$3+2))+(COUNTIF('Round 3 - Hole by Hole'!G126,"="&amp;$G$3+2))+(COUNTIF('Round 3 - Hole by Hole'!H126,"="&amp;$H$3+2))+(COUNTIF('Round 3 - Hole by Hole'!I126,"="&amp;$I$3+2))+(COUNTIF('Round 3 - Hole by Hole'!J126,"="&amp;$J$3+2))+(COUNTIF('Round 3 - Hole by Hole'!L126,"="&amp;$L$3+2))+(COUNTIF('Round 3 - Hole by Hole'!M126,"="&amp;$M$3+2))+(COUNTIF('Round 3 - Hole by Hole'!N126,"="&amp;$N$3+2))+(COUNTIF('Round 3 - Hole by Hole'!O126,"="&amp;$O$3+2))+(COUNTIF('Round 3 - Hole by Hole'!P126,"="&amp;$P$3+2))+(COUNTIF('Round 3 - Hole by Hole'!Q126,"="&amp;$Q$3+2))+(COUNTIF('Round 3 - Hole by Hole'!R126,"="&amp;$R$3+2))+(COUNTIF('Round 3 - Hole by Hole'!S126,"="&amp;$S$3+2))+(COUNTIF('Round 3 - Hole by Hole'!T126,"="&amp;$T$3+2))</f>
        <v>1</v>
      </c>
      <c r="V129" s="87">
        <f>SUM(COUNTIF('Round 3 - Hole by Hole'!B126,"&gt;"&amp;$B$3+2.1))+(COUNTIF('Round 3 - Hole by Hole'!C126,"&gt;"&amp;$C$3+2.1))+(COUNTIF('Round 3 - Hole by Hole'!D126,"&gt;"&amp;$D$3+2.1))+(COUNTIF('Round 3 - Hole by Hole'!E126,"&gt;"&amp;$E$3+2.1))+(COUNTIF('Round 3 - Hole by Hole'!F126,"&gt;"&amp;$F$3+2.1))+(COUNTIF('Round 3 - Hole by Hole'!G126,"&gt;"&amp;$G$3+2.1))+(COUNTIF('Round 3 - Hole by Hole'!H126,"&gt;"&amp;$H$3+2.1))+(COUNTIF('Round 3 - Hole by Hole'!I126,"&gt;"&amp;$I$3+2.1))+(COUNTIF('Round 3 - Hole by Hole'!J126,"&gt;"&amp;$J$3+2.1))+(COUNTIF('Round 3 - Hole by Hole'!L126,"&gt;"&amp;$L$3+2.1))+(COUNTIF('Round 3 - Hole by Hole'!M126,"&gt;"&amp;$M$3+2.1))+(COUNTIF('Round 3 - Hole by Hole'!N126,"&gt;"&amp;$N$3+2.1))+(COUNTIF('Round 3 - Hole by Hole'!O126,"&gt;"&amp;$O$3+2.1))+(COUNTIF('Round 3 - Hole by Hole'!P126,"&gt;"&amp;$P$3+2.1))+(COUNTIF('Round 3 - Hole by Hole'!Q126,"&gt;"&amp;$Q$3+2.1))+(COUNTIF('Round 3 - Hole by Hole'!R126,"&gt;"&amp;$R$3+2.1))+(COUNTIF('Round 3 - Hole by Hole'!S126,"&gt;"&amp;$S$3+2.1))+(COUNTIF('Round 3 - Hole by Hole'!T126,"&gt;"&amp;$T$3+2.1))</f>
        <v>0</v>
      </c>
      <c r="X129" s="86">
        <f t="shared" si="183"/>
        <v>0</v>
      </c>
      <c r="Y129" s="86">
        <f t="shared" si="179"/>
        <v>3</v>
      </c>
      <c r="Z129" s="86">
        <f t="shared" si="180"/>
        <v>30</v>
      </c>
      <c r="AA129" s="86">
        <f t="shared" si="181"/>
        <v>20</v>
      </c>
      <c r="AB129" s="86">
        <f t="shared" si="182"/>
        <v>1</v>
      </c>
      <c r="AC129" s="86">
        <f t="shared" si="184"/>
        <v>0</v>
      </c>
    </row>
    <row r="130" spans="1:29">
      <c r="A130" s="60" t="str">
        <f>'Players by Team'!M45</f>
        <v>KAREN LEE</v>
      </c>
      <c r="B130" s="90"/>
      <c r="C130" s="110">
        <f>SUM(COUNTIF('Round 1 - Hole by Hole'!B127,"&lt;"&amp;$B$2-1.9))+(COUNTIF('Round 1 - Hole by Hole'!C127,"&lt;"&amp;$C$2-1.9))+(COUNTIF('Round 1 - Hole by Hole'!D127,"&lt;"&amp;$D$2-1.9))+(COUNTIF('Round 1 - Hole by Hole'!E127,"&lt;"&amp;$E$2-1.9))+(COUNTIF('Round 1 - Hole by Hole'!F127,"&lt;"&amp;$F$2-1.9))+(COUNTIF('Round 1 - Hole by Hole'!G127,"&lt;"&amp;$G$2-1.9))+(COUNTIF('Round 1 - Hole by Hole'!H127,"&lt;"&amp;$H$2-1.9))+(COUNTIF('Round 1 - Hole by Hole'!I127,"&lt;"&amp;$I$2-1.9))+(COUNTIF('Round 1 - Hole by Hole'!J127,"&lt;"&amp;$J$2-1.9))+(COUNTIF('Round 1 - Hole by Hole'!L127,"&lt;"&amp;$L$2-1.9))+(COUNTIF('Round 1 - Hole by Hole'!M127,"&lt;"&amp;$M$2-1.9))+(COUNTIF('Round 1 - Hole by Hole'!N127,"&lt;"&amp;$N$2-1.9))+(COUNTIF('Round 1 - Hole by Hole'!O127,"&lt;"&amp;$O$2-1.9))+(COUNTIF('Round 1 - Hole by Hole'!P127,"&lt;"&amp;$P$2-1.9))+(COUNTIF('Round 1 - Hole by Hole'!Q127,"&lt;"&amp;$Q$2-1.9))+(COUNTIF('Round 1 - Hole by Hole'!R127,"&lt;"&amp;$R$2-1.9))+(COUNTIF('Round 1 - Hole by Hole'!S127,"&lt;"&amp;$S$2-1.9))+(COUNTIF('Round 1 - Hole by Hole'!T127,"&lt;"&amp;$T$2-1.9))</f>
        <v>0</v>
      </c>
      <c r="D130" s="110">
        <f>SUM(COUNTIF('Round 1 - Hole by Hole'!B127,"="&amp;$B$2-1))+(COUNTIF('Round 1 - Hole by Hole'!C127,"="&amp;$C$2-1))+(COUNTIF('Round 1 - Hole by Hole'!D127,"="&amp;$D$2-1))+(COUNTIF('Round 1 - Hole by Hole'!E127,"="&amp;$E$2-1))+(COUNTIF('Round 1 - Hole by Hole'!F127,"="&amp;$F$2-1))+(COUNTIF('Round 1 - Hole by Hole'!G127,"="&amp;$G$2-1))+(COUNTIF('Round 1 - Hole by Hole'!H127,"="&amp;$H$2-1))+(COUNTIF('Round 1 - Hole by Hole'!I127,"="&amp;$I$2-1))+(COUNTIF('Round 1 - Hole by Hole'!J127,"="&amp;$J$2-1))+(COUNTIF('Round 1 - Hole by Hole'!L127,"="&amp;$L$2-1))+(COUNTIF('Round 1 - Hole by Hole'!M127,"="&amp;$M$2-1))+(COUNTIF('Round 1 - Hole by Hole'!N127,"="&amp;$N$2-1))+(COUNTIF('Round 1 - Hole by Hole'!O127,"="&amp;$O$2-1))+(COUNTIF('Round 1 - Hole by Hole'!P127,"="&amp;$P$2-1))+(COUNTIF('Round 1 - Hole by Hole'!Q127,"="&amp;$Q$2-1))+(COUNTIF('Round 1 - Hole by Hole'!R127,"="&amp;$R$2-1))+(COUNTIF('Round 1 - Hole by Hole'!S127,"="&amp;$S$2-1))+(COUNTIF('Round 1 - Hole by Hole'!T127,"="&amp;$T$2-1))</f>
        <v>1</v>
      </c>
      <c r="E130" s="110">
        <f>SUM(COUNTIF('Round 1 - Hole by Hole'!B127,"="&amp;$B$2))+(COUNTIF('Round 1 - Hole by Hole'!C127,"="&amp;$C$2))+(COUNTIF('Round 1 - Hole by Hole'!D127,"="&amp;$D$2))+(COUNTIF('Round 1 - Hole by Hole'!E127,"="&amp;$E$2))+(COUNTIF('Round 1 - Hole by Hole'!F127,"="&amp;$F$2))+(COUNTIF('Round 1 - Hole by Hole'!G127,"="&amp;$G$2))+(COUNTIF('Round 1 - Hole by Hole'!H127,"="&amp;$H$2))+(COUNTIF('Round 1 - Hole by Hole'!I127,"="&amp;$I$2))+(COUNTIF('Round 1 - Hole by Hole'!J127,"="&amp;$J$2))+(COUNTIF('Round 1 - Hole by Hole'!L127,"="&amp;$L$2))+(COUNTIF('Round 1 - Hole by Hole'!M127,"="&amp;$M$2))+(COUNTIF('Round 1 - Hole by Hole'!N127,"="&amp;$N$2))+(COUNTIF('Round 1 - Hole by Hole'!O127,"="&amp;$O$2))+(COUNTIF('Round 1 - Hole by Hole'!P127,"="&amp;$P$2))+(COUNTIF('Round 1 - Hole by Hole'!Q127,"="&amp;$Q$2))+(COUNTIF('Round 1 - Hole by Hole'!R127,"="&amp;$R$2))+(COUNTIF('Round 1 - Hole by Hole'!S127,"="&amp;$S$2))+(COUNTIF('Round 1 - Hole by Hole'!T127,"="&amp;$T$2))</f>
        <v>9</v>
      </c>
      <c r="F130" s="110">
        <f>SUM(COUNTIF('Round 1 - Hole by Hole'!B127,"="&amp;$B$2+1))+(COUNTIF('Round 1 - Hole by Hole'!C127,"="&amp;$C$2+1))+(COUNTIF('Round 1 - Hole by Hole'!D127,"="&amp;$D$2+1))+(COUNTIF('Round 1 - Hole by Hole'!E127,"="&amp;$E$2+1))+(COUNTIF('Round 1 - Hole by Hole'!F127,"="&amp;$F$2+1))+(COUNTIF('Round 1 - Hole by Hole'!G127,"="&amp;$G$2+1))+(COUNTIF('Round 1 - Hole by Hole'!H127,"="&amp;$H$2+1))+(COUNTIF('Round 1 - Hole by Hole'!I127,"="&amp;$I$2+1))+(COUNTIF('Round 1 - Hole by Hole'!J127,"="&amp;$J$2+1))+(COUNTIF('Round 1 - Hole by Hole'!L127,"="&amp;$L$2+1))+(COUNTIF('Round 1 - Hole by Hole'!M127,"="&amp;$M$2+1))+(COUNTIF('Round 1 - Hole by Hole'!N127,"="&amp;$N$2+1))+(COUNTIF('Round 1 - Hole by Hole'!O127,"="&amp;$O$2+1))+(COUNTIF('Round 1 - Hole by Hole'!P127,"="&amp;$P$2+1))+(COUNTIF('Round 1 - Hole by Hole'!Q127,"="&amp;$Q$2+1))+(COUNTIF('Round 1 - Hole by Hole'!R127,"="&amp;$R$2+1))+(COUNTIF('Round 1 - Hole by Hole'!S127,"="&amp;$S$2+1))+(COUNTIF('Round 1 - Hole by Hole'!T127,"="&amp;$T$2+1))</f>
        <v>5</v>
      </c>
      <c r="G130" s="110">
        <f>SUM(COUNTIF('Round 1 - Hole by Hole'!B127,"="&amp;$B$2+2))+(COUNTIF('Round 1 - Hole by Hole'!C127,"="&amp;$C$2+2))+(COUNTIF('Round 1 - Hole by Hole'!D127,"="&amp;$D$2+2))+(COUNTIF('Round 1 - Hole by Hole'!E127,"="&amp;$E$2+2))+(COUNTIF('Round 1 - Hole by Hole'!F127,"="&amp;$F$2+2))+(COUNTIF('Round 1 - Hole by Hole'!G127,"="&amp;$G$2+2))+(COUNTIF('Round 1 - Hole by Hole'!H127,"="&amp;$H$2+2))+(COUNTIF('Round 1 - Hole by Hole'!I127,"="&amp;$I$2+2))+(COUNTIF('Round 1 - Hole by Hole'!J127,"="&amp;$J$2+2))+(COUNTIF('Round 1 - Hole by Hole'!L127,"="&amp;$L$2+2))+(COUNTIF('Round 1 - Hole by Hole'!M127,"="&amp;$M$2+2))+(COUNTIF('Round 1 - Hole by Hole'!N127,"="&amp;$N$2+2))+(COUNTIF('Round 1 - Hole by Hole'!O127,"="&amp;$O$2+2))+(COUNTIF('Round 1 - Hole by Hole'!P127,"="&amp;$P$2+2))+(COUNTIF('Round 1 - Hole by Hole'!Q127,"="&amp;$Q$2+2))+(COUNTIF('Round 1 - Hole by Hole'!R127,"="&amp;$R$2+2))+(COUNTIF('Round 1 - Hole by Hole'!S127,"="&amp;$S$2+2))+(COUNTIF('Round 1 - Hole by Hole'!T127,"="&amp;$T$2+2))</f>
        <v>2</v>
      </c>
      <c r="H130" s="110">
        <f>SUM(COUNTIF('Round 1 - Hole by Hole'!B127,"&gt;"&amp;$B$2+2.1))+(COUNTIF('Round 1 - Hole by Hole'!C127,"&gt;"&amp;$C$2+2.1))+(COUNTIF('Round 1 - Hole by Hole'!D127,"&gt;"&amp;$D$2+2.1))+(COUNTIF('Round 1 - Hole by Hole'!E127,"&gt;"&amp;$E$2+2.1))+(COUNTIF('Round 1 - Hole by Hole'!F127,"&gt;"&amp;$F$2+2.1))+(COUNTIF('Round 1 - Hole by Hole'!G127,"&gt;"&amp;$G$2+2.1))+(COUNTIF('Round 1 - Hole by Hole'!H127,"&gt;"&amp;$H$2+2.1))+(COUNTIF('Round 1 - Hole by Hole'!I127,"&gt;"&amp;$I$2+2.1))+(COUNTIF('Round 1 - Hole by Hole'!J127,"&gt;"&amp;$J$2+2.1))+(COUNTIF('Round 1 - Hole by Hole'!L127,"&gt;"&amp;$L$2+2.1))+(COUNTIF('Round 1 - Hole by Hole'!M127,"&gt;"&amp;$M$2+2.1))+(COUNTIF('Round 1 - Hole by Hole'!N127,"&gt;"&amp;$N$2+2.1))+(COUNTIF('Round 1 - Hole by Hole'!O127,"&gt;"&amp;$O$2+2.1))+(COUNTIF('Round 1 - Hole by Hole'!P127,"&gt;"&amp;$P$2+2.1))+(COUNTIF('Round 1 - Hole by Hole'!Q127,"&gt;"&amp;$Q$2+2.1))+(COUNTIF('Round 1 - Hole by Hole'!R127,"&gt;"&amp;$R$2+2.1))+(COUNTIF('Round 1 - Hole by Hole'!S127,"&gt;"&amp;$S$2+2.1))+(COUNTIF('Round 1 - Hole by Hole'!T127,"&gt;"&amp;$T$2+2.1))</f>
        <v>1</v>
      </c>
      <c r="J130" s="110">
        <f>SUM(COUNTIF('Round 2 - Hole by Hole'!B127,"&lt;"&amp;$B$2-1.9))+(COUNTIF('Round 2 - Hole by Hole'!C127,"&lt;"&amp;$C$2-1.9))+(COUNTIF('Round 2 - Hole by Hole'!D127,"&lt;"&amp;$D$2-1.9))+(COUNTIF('Round 2 - Hole by Hole'!E127,"&lt;"&amp;$E$2-1.9))+(COUNTIF('Round 2 - Hole by Hole'!F127,"&lt;"&amp;$F$2-1.9))+(COUNTIF('Round 2 - Hole by Hole'!G127,"&lt;"&amp;$G$2-1.9))+(COUNTIF('Round 2 - Hole by Hole'!H127,"&lt;"&amp;$H$2-1.9))+(COUNTIF('Round 2 - Hole by Hole'!I127,"&lt;"&amp;$I$2-1.9))+(COUNTIF('Round 2 - Hole by Hole'!J127,"&lt;"&amp;$J$2-1.9))+(COUNTIF('Round 2 - Hole by Hole'!L127,"&lt;"&amp;$L$2-1.9))+(COUNTIF('Round 2 - Hole by Hole'!M127,"&lt;"&amp;$M$2-1.9))+(COUNTIF('Round 2 - Hole by Hole'!N127,"&lt;"&amp;$N$2-1.9))+(COUNTIF('Round 2 - Hole by Hole'!O127,"&lt;"&amp;$O$2-1.9))+(COUNTIF('Round 2 - Hole by Hole'!P127,"&lt;"&amp;$P$2-1.9))+(COUNTIF('Round 2 - Hole by Hole'!Q127,"&lt;"&amp;$Q$2-1.9))+(COUNTIF('Round 2 - Hole by Hole'!R127,"&lt;"&amp;$R$2-1.9))+(COUNTIF('Round 2 - Hole by Hole'!S127,"&lt;"&amp;$S$2-1.9))+(COUNTIF('Round 2 - Hole by Hole'!T127,"&lt;"&amp;$T$2-1.9))</f>
        <v>0</v>
      </c>
      <c r="K130" s="110">
        <f>SUM(COUNTIF('Round 2 - Hole by Hole'!B127,"="&amp;$B$2-1))+(COUNTIF('Round 2 - Hole by Hole'!C127,"="&amp;$C$2-1))+(COUNTIF('Round 2 - Hole by Hole'!D127,"="&amp;$D$2-1))+(COUNTIF('Round 2 - Hole by Hole'!E127,"="&amp;$E$2-1))+(COUNTIF('Round 2 - Hole by Hole'!F127,"="&amp;$F$2-1))+(COUNTIF('Round 2 - Hole by Hole'!G127,"="&amp;$G$2-1))+(COUNTIF('Round 2 - Hole by Hole'!H127,"="&amp;$H$2-1))+(COUNTIF('Round 2 - Hole by Hole'!I127,"="&amp;$I$2-1))+(COUNTIF('Round 2 - Hole by Hole'!J127,"="&amp;$J$2-1))+(COUNTIF('Round 2 - Hole by Hole'!L127,"="&amp;$L$2-1))+(COUNTIF('Round 2 - Hole by Hole'!M127,"="&amp;$M$2-1))+(COUNTIF('Round 2 - Hole by Hole'!N127,"="&amp;$N$2-1))+(COUNTIF('Round 2 - Hole by Hole'!O127,"="&amp;$O$2-1))+(COUNTIF('Round 2 - Hole by Hole'!P127,"="&amp;$P$2-1))+(COUNTIF('Round 2 - Hole by Hole'!Q127,"="&amp;$Q$2-1))+(COUNTIF('Round 2 - Hole by Hole'!R127,"="&amp;$R$2-1))+(COUNTIF('Round 2 - Hole by Hole'!S127,"="&amp;$S$2-1))+(COUNTIF('Round 2 - Hole by Hole'!T127,"="&amp;$T$2-1))</f>
        <v>0</v>
      </c>
      <c r="L130" s="110">
        <f>SUM(COUNTIF('Round 2 - Hole by Hole'!B127,"="&amp;$B$2))+(COUNTIF('Round 2 - Hole by Hole'!C127,"="&amp;$C$2))+(COUNTIF('Round 2 - Hole by Hole'!D127,"="&amp;$D$2))+(COUNTIF('Round 2 - Hole by Hole'!E127,"="&amp;$E$2))+(COUNTIF('Round 2 - Hole by Hole'!F127,"="&amp;$F$2))+(COUNTIF('Round 2 - Hole by Hole'!G127,"="&amp;$G$2))+(COUNTIF('Round 2 - Hole by Hole'!H127,"="&amp;$H$2))+(COUNTIF('Round 2 - Hole by Hole'!I127,"="&amp;$I$2))+(COUNTIF('Round 2 - Hole by Hole'!J127,"="&amp;$J$2))+(COUNTIF('Round 2 - Hole by Hole'!L127,"="&amp;$L$2))+(COUNTIF('Round 2 - Hole by Hole'!M127,"="&amp;$M$2))+(COUNTIF('Round 2 - Hole by Hole'!N127,"="&amp;$N$2))+(COUNTIF('Round 2 - Hole by Hole'!O127,"="&amp;$O$2))+(COUNTIF('Round 2 - Hole by Hole'!P127,"="&amp;$P$2))+(COUNTIF('Round 2 - Hole by Hole'!Q127,"="&amp;$Q$2))+(COUNTIF('Round 2 - Hole by Hole'!R127,"="&amp;$R$2))+(COUNTIF('Round 2 - Hole by Hole'!S127,"="&amp;$S$2))+(COUNTIF('Round 2 - Hole by Hole'!T127,"="&amp;$T$2))</f>
        <v>10</v>
      </c>
      <c r="M130" s="110">
        <f>SUM(COUNTIF('Round 2 - Hole by Hole'!B127,"="&amp;$B$2+1))+(COUNTIF('Round 2 - Hole by Hole'!C127,"="&amp;$C$2+1))+(COUNTIF('Round 2 - Hole by Hole'!D127,"="&amp;$D$2+1))+(COUNTIF('Round 2 - Hole by Hole'!E127,"="&amp;$E$2+1))+(COUNTIF('Round 2 - Hole by Hole'!F127,"="&amp;$F$2+1))+(COUNTIF('Round 2 - Hole by Hole'!G127,"="&amp;$G$2+1))+(COUNTIF('Round 2 - Hole by Hole'!H127,"="&amp;$H$2+1))+(COUNTIF('Round 2 - Hole by Hole'!I127,"="&amp;$I$2+1))+(COUNTIF('Round 2 - Hole by Hole'!J127,"="&amp;$J$2+1))+(COUNTIF('Round 2 - Hole by Hole'!L127,"="&amp;$L$2+1))+(COUNTIF('Round 2 - Hole by Hole'!M127,"="&amp;$M$2+1))+(COUNTIF('Round 2 - Hole by Hole'!N127,"="&amp;$N$2+1))+(COUNTIF('Round 2 - Hole by Hole'!O127,"="&amp;$O$2+1))+(COUNTIF('Round 2 - Hole by Hole'!P127,"="&amp;$P$2+1))+(COUNTIF('Round 2 - Hole by Hole'!Q127,"="&amp;$Q$2+1))+(COUNTIF('Round 2 - Hole by Hole'!R127,"="&amp;$R$2+1))+(COUNTIF('Round 2 - Hole by Hole'!S127,"="&amp;$S$2+1))+(COUNTIF('Round 2 - Hole by Hole'!T127,"="&amp;$T$2+1))</f>
        <v>6</v>
      </c>
      <c r="N130" s="110">
        <f>SUM(COUNTIF('Round 2 - Hole by Hole'!B127,"="&amp;$B$2+2))+(COUNTIF('Round 2 - Hole by Hole'!C127,"="&amp;$C$2+2))+(COUNTIF('Round 2 - Hole by Hole'!D127,"="&amp;$D$2+2))+(COUNTIF('Round 2 - Hole by Hole'!E127,"="&amp;$E$2+2))+(COUNTIF('Round 2 - Hole by Hole'!F127,"="&amp;$F$2+2))+(COUNTIF('Round 2 - Hole by Hole'!G127,"="&amp;$G$2+2))+(COUNTIF('Round 2 - Hole by Hole'!H127,"="&amp;$H$2+2))+(COUNTIF('Round 2 - Hole by Hole'!I127,"="&amp;$I$2+2))+(COUNTIF('Round 2 - Hole by Hole'!J127,"="&amp;$J$2+2))+(COUNTIF('Round 2 - Hole by Hole'!L127,"="&amp;$L$2+2))+(COUNTIF('Round 2 - Hole by Hole'!M127,"="&amp;$M$2+2))+(COUNTIF('Round 2 - Hole by Hole'!N127,"="&amp;$N$2+2))+(COUNTIF('Round 2 - Hole by Hole'!O127,"="&amp;$O$2+2))+(COUNTIF('Round 2 - Hole by Hole'!P127,"="&amp;$P$2+2))+(COUNTIF('Round 2 - Hole by Hole'!Q127,"="&amp;$Q$2+2))+(COUNTIF('Round 2 - Hole by Hole'!R127,"="&amp;$R$2+2))+(COUNTIF('Round 2 - Hole by Hole'!S127,"="&amp;$S$2+2))+(COUNTIF('Round 2 - Hole by Hole'!T127,"="&amp;$T$2+2))</f>
        <v>1</v>
      </c>
      <c r="O130" s="110">
        <f>SUM(COUNTIF('Round 2 - Hole by Hole'!B127,"&gt;"&amp;$B$2+2.1))+(COUNTIF('Round 2 - Hole by Hole'!C127,"&gt;"&amp;$C$2+2.1))+(COUNTIF('Round 2 - Hole by Hole'!D127,"&gt;"&amp;$D$2+2.1))+(COUNTIF('Round 2 - Hole by Hole'!E127,"&gt;"&amp;$E$2+2.1))+(COUNTIF('Round 2 - Hole by Hole'!F127,"&gt;"&amp;$F$2+2.1))+(COUNTIF('Round 2 - Hole by Hole'!G127,"&gt;"&amp;$G$2+2.1))+(COUNTIF('Round 2 - Hole by Hole'!H127,"&gt;"&amp;$H$2+2.1))+(COUNTIF('Round 2 - Hole by Hole'!I127,"&gt;"&amp;$I$2+2.1))+(COUNTIF('Round 2 - Hole by Hole'!J127,"&gt;"&amp;$J$2+2.1))+(COUNTIF('Round 2 - Hole by Hole'!L127,"&gt;"&amp;$L$2+2.1))+(COUNTIF('Round 2 - Hole by Hole'!M127,"&gt;"&amp;$M$2+2.1))+(COUNTIF('Round 2 - Hole by Hole'!N127,"&gt;"&amp;$N$2+2.1))+(COUNTIF('Round 2 - Hole by Hole'!O127,"&gt;"&amp;$O$2+2.1))+(COUNTIF('Round 2 - Hole by Hole'!P127,"&gt;"&amp;$P$2+2.1))+(COUNTIF('Round 2 - Hole by Hole'!Q127,"&gt;"&amp;$Q$2+2.1))+(COUNTIF('Round 2 - Hole by Hole'!R127,"&gt;"&amp;$R$2+2.1))+(COUNTIF('Round 2 - Hole by Hole'!S127,"&gt;"&amp;$S$2+2.1))+(COUNTIF('Round 2 - Hole by Hole'!T127,"&gt;"&amp;$T$2+2.1))</f>
        <v>1</v>
      </c>
      <c r="Q130" s="110">
        <f>SUM(COUNTIF('Round 3 - Hole by Hole'!B127,"&lt;"&amp;$B$3-1.9))+(COUNTIF('Round 3 - Hole by Hole'!C127,"&lt;"&amp;$C$3-1.9))+(COUNTIF('Round 3 - Hole by Hole'!D127,"&lt;"&amp;$D$3-1.9))+(COUNTIF('Round 3 - Hole by Hole'!E127,"&lt;"&amp;$E$3-1.9))+(COUNTIF('Round 3 - Hole by Hole'!F127,"&lt;"&amp;$F$3-1.9))+(COUNTIF('Round 3 - Hole by Hole'!G127,"&lt;"&amp;$G$3-1.9))+(COUNTIF('Round 3 - Hole by Hole'!H127,"&lt;"&amp;$H$3-1.9))+(COUNTIF('Round 3 - Hole by Hole'!I127,"&lt;"&amp;$I$3-1.9))+(COUNTIF('Round 3 - Hole by Hole'!J127,"&lt;"&amp;$J$3-1.9))+(COUNTIF('Round 3 - Hole by Hole'!L127,"&lt;"&amp;$L$3-1.9))+(COUNTIF('Round 3 - Hole by Hole'!M127,"&lt;"&amp;$M$3-1.9))+(COUNTIF('Round 3 - Hole by Hole'!N127,"&lt;"&amp;$N$3-1.9))+(COUNTIF('Round 3 - Hole by Hole'!O127,"&lt;"&amp;$O$3-1.9))+(COUNTIF('Round 3 - Hole by Hole'!P127,"&lt;"&amp;$P$3-1.9))+(COUNTIF('Round 3 - Hole by Hole'!Q127,"&lt;"&amp;$Q$3-1.9))+(COUNTIF('Round 3 - Hole by Hole'!R127,"&lt;"&amp;$R$3-1.9))+(COUNTIF('Round 3 - Hole by Hole'!S127,"&lt;"&amp;$S$3-1.9))+(COUNTIF('Round 3 - Hole by Hole'!T127,"&lt;"&amp;$T$3-1.9))</f>
        <v>0</v>
      </c>
      <c r="R130" s="110">
        <f>SUM(COUNTIF('Round 3 - Hole by Hole'!B127,"="&amp;$B$3-1))+(COUNTIF('Round 3 - Hole by Hole'!C127,"="&amp;$C$3-1))+(COUNTIF('Round 3 - Hole by Hole'!D127,"="&amp;$D$3-1))+(COUNTIF('Round 3 - Hole by Hole'!E127,"="&amp;$E$3-1))+(COUNTIF('Round 3 - Hole by Hole'!F127,"="&amp;$F$3-1))+(COUNTIF('Round 3 - Hole by Hole'!G127,"="&amp;$G$3-1))+(COUNTIF('Round 3 - Hole by Hole'!H127,"="&amp;$H$3-1))+(COUNTIF('Round 3 - Hole by Hole'!I127,"="&amp;$I$3-1))+(COUNTIF('Round 3 - Hole by Hole'!J127,"="&amp;$J$3-1))+(COUNTIF('Round 3 - Hole by Hole'!L127,"="&amp;$L$3-1))+(COUNTIF('Round 3 - Hole by Hole'!M127,"="&amp;$M$3-1))+(COUNTIF('Round 3 - Hole by Hole'!N127,"="&amp;$N$3-1))+(COUNTIF('Round 3 - Hole by Hole'!O127,"="&amp;$O$3-1))+(COUNTIF('Round 3 - Hole by Hole'!P127,"="&amp;$P$3-1))+(COUNTIF('Round 3 - Hole by Hole'!Q127,"="&amp;$Q$3-1))+(COUNTIF('Round 3 - Hole by Hole'!R127,"="&amp;$R$3-1))+(COUNTIF('Round 3 - Hole by Hole'!S127,"="&amp;$S$3-1))+(COUNTIF('Round 3 - Hole by Hole'!T127,"="&amp;$T$3-1))</f>
        <v>1</v>
      </c>
      <c r="S130" s="110">
        <f>SUM(COUNTIF('Round 3 - Hole by Hole'!B127,"="&amp;$B$3))+(COUNTIF('Round 3 - Hole by Hole'!C127,"="&amp;$C$3))+(COUNTIF('Round 3 - Hole by Hole'!D127,"="&amp;$D$3))+(COUNTIF('Round 3 - Hole by Hole'!E127,"="&amp;$E$3))+(COUNTIF('Round 3 - Hole by Hole'!F127,"="&amp;$F$3))+(COUNTIF('Round 3 - Hole by Hole'!G127,"="&amp;$G$3))+(COUNTIF('Round 3 - Hole by Hole'!H127,"="&amp;$H$3))+(COUNTIF('Round 3 - Hole by Hole'!I127,"="&amp;$I$3))+(COUNTIF('Round 3 - Hole by Hole'!J127,"="&amp;$J$3))+(COUNTIF('Round 3 - Hole by Hole'!L127,"="&amp;$L$3))+(COUNTIF('Round 3 - Hole by Hole'!M127,"="&amp;$M$3))+(COUNTIF('Round 3 - Hole by Hole'!N127,"="&amp;$N$3))+(COUNTIF('Round 3 - Hole by Hole'!O127,"="&amp;$O$3))+(COUNTIF('Round 3 - Hole by Hole'!P127,"="&amp;$P$3))+(COUNTIF('Round 3 - Hole by Hole'!Q127,"="&amp;$Q$3))+(COUNTIF('Round 3 - Hole by Hole'!R127,"="&amp;$R$3))+(COUNTIF('Round 3 - Hole by Hole'!S127,"="&amp;$S$3))+(COUNTIF('Round 3 - Hole by Hole'!T127,"="&amp;$T$3))</f>
        <v>10</v>
      </c>
      <c r="T130" s="110">
        <f>SUM(COUNTIF('Round 3 - Hole by Hole'!B127,"="&amp;$B$3+1))+(COUNTIF('Round 3 - Hole by Hole'!C127,"="&amp;$C$3+1))+(COUNTIF('Round 3 - Hole by Hole'!D127,"="&amp;$D$3+1))+(COUNTIF('Round 3 - Hole by Hole'!E127,"="&amp;$E$3+1))+(COUNTIF('Round 3 - Hole by Hole'!F127,"="&amp;$F$3+1))+(COUNTIF('Round 3 - Hole by Hole'!G127,"="&amp;$G$3+1))+(COUNTIF('Round 3 - Hole by Hole'!H127,"="&amp;$H$3+1))+(COUNTIF('Round 3 - Hole by Hole'!I127,"="&amp;$I$3+1))+(COUNTIF('Round 3 - Hole by Hole'!J127,"="&amp;$J$3+1))+(COUNTIF('Round 3 - Hole by Hole'!L127,"="&amp;$L$3+1))+(COUNTIF('Round 3 - Hole by Hole'!M127,"="&amp;$M$3+1))+(COUNTIF('Round 3 - Hole by Hole'!N127,"="&amp;$N$3+1))+(COUNTIF('Round 3 - Hole by Hole'!O127,"="&amp;$O$3+1))+(COUNTIF('Round 3 - Hole by Hole'!P127,"="&amp;$P$3+1))+(COUNTIF('Round 3 - Hole by Hole'!Q127,"="&amp;$Q$3+1))+(COUNTIF('Round 3 - Hole by Hole'!R127,"="&amp;$R$3+1))+(COUNTIF('Round 3 - Hole by Hole'!S127,"="&amp;$S$3+1))+(COUNTIF('Round 3 - Hole by Hole'!T127,"="&amp;$T$3+1))</f>
        <v>4</v>
      </c>
      <c r="U130" s="110">
        <f>SUM(COUNTIF('Round 3 - Hole by Hole'!B127,"="&amp;$B$3+2))+(COUNTIF('Round 3 - Hole by Hole'!C127,"="&amp;$C$3+2))+(COUNTIF('Round 3 - Hole by Hole'!D127,"="&amp;$D$3+2))+(COUNTIF('Round 3 - Hole by Hole'!E127,"="&amp;$E$3+2))+(COUNTIF('Round 3 - Hole by Hole'!F127,"="&amp;$F$3+2))+(COUNTIF('Round 3 - Hole by Hole'!G127,"="&amp;$G$3+2))+(COUNTIF('Round 3 - Hole by Hole'!H127,"="&amp;$H$3+2))+(COUNTIF('Round 3 - Hole by Hole'!I127,"="&amp;$I$3+2))+(COUNTIF('Round 3 - Hole by Hole'!J127,"="&amp;$J$3+2))+(COUNTIF('Round 3 - Hole by Hole'!L127,"="&amp;$L$3+2))+(COUNTIF('Round 3 - Hole by Hole'!M127,"="&amp;$M$3+2))+(COUNTIF('Round 3 - Hole by Hole'!N127,"="&amp;$N$3+2))+(COUNTIF('Round 3 - Hole by Hole'!O127,"="&amp;$O$3+2))+(COUNTIF('Round 3 - Hole by Hole'!P127,"="&amp;$P$3+2))+(COUNTIF('Round 3 - Hole by Hole'!Q127,"="&amp;$Q$3+2))+(COUNTIF('Round 3 - Hole by Hole'!R127,"="&amp;$R$3+2))+(COUNTIF('Round 3 - Hole by Hole'!S127,"="&amp;$S$3+2))+(COUNTIF('Round 3 - Hole by Hole'!T127,"="&amp;$T$3+2))</f>
        <v>2</v>
      </c>
      <c r="V130" s="110">
        <f>SUM(COUNTIF('Round 3 - Hole by Hole'!B127,"&gt;"&amp;$B$3+2.1))+(COUNTIF('Round 3 - Hole by Hole'!C127,"&gt;"&amp;$C$3+2.1))+(COUNTIF('Round 3 - Hole by Hole'!D127,"&gt;"&amp;$D$3+2.1))+(COUNTIF('Round 3 - Hole by Hole'!E127,"&gt;"&amp;$E$3+2.1))+(COUNTIF('Round 3 - Hole by Hole'!F127,"&gt;"&amp;$F$3+2.1))+(COUNTIF('Round 3 - Hole by Hole'!G127,"&gt;"&amp;$G$3+2.1))+(COUNTIF('Round 3 - Hole by Hole'!H127,"&gt;"&amp;$H$3+2.1))+(COUNTIF('Round 3 - Hole by Hole'!I127,"&gt;"&amp;$I$3+2.1))+(COUNTIF('Round 3 - Hole by Hole'!J127,"&gt;"&amp;$J$3+2.1))+(COUNTIF('Round 3 - Hole by Hole'!L127,"&gt;"&amp;$L$3+2.1))+(COUNTIF('Round 3 - Hole by Hole'!M127,"&gt;"&amp;$M$3+2.1))+(COUNTIF('Round 3 - Hole by Hole'!N127,"&gt;"&amp;$N$3+2.1))+(COUNTIF('Round 3 - Hole by Hole'!O127,"&gt;"&amp;$O$3+2.1))+(COUNTIF('Round 3 - Hole by Hole'!P127,"&gt;"&amp;$P$3+2.1))+(COUNTIF('Round 3 - Hole by Hole'!Q127,"&gt;"&amp;$Q$3+2.1))+(COUNTIF('Round 3 - Hole by Hole'!R127,"&gt;"&amp;$R$3+2.1))+(COUNTIF('Round 3 - Hole by Hole'!S127,"&gt;"&amp;$S$3+2.1))+(COUNTIF('Round 3 - Hole by Hole'!T127,"&gt;"&amp;$T$3+2.1))</f>
        <v>1</v>
      </c>
      <c r="X130" s="110">
        <f t="shared" si="183"/>
        <v>0</v>
      </c>
      <c r="Y130" s="110">
        <f t="shared" si="179"/>
        <v>2</v>
      </c>
      <c r="Z130" s="110">
        <f t="shared" si="180"/>
        <v>29</v>
      </c>
      <c r="AA130" s="110">
        <f t="shared" si="181"/>
        <v>15</v>
      </c>
      <c r="AB130" s="110">
        <f t="shared" si="182"/>
        <v>5</v>
      </c>
      <c r="AC130" s="110">
        <f t="shared" si="184"/>
        <v>3</v>
      </c>
    </row>
    <row r="131" spans="1:29">
      <c r="A131" s="60" t="str">
        <f>'Players by Team'!M46</f>
        <v>SARAH STONE</v>
      </c>
      <c r="B131" s="90"/>
      <c r="C131" s="86">
        <f>SUM(COUNTIF('Round 1 - Hole by Hole'!B128,"&lt;"&amp;$B$2-1.9))+(COUNTIF('Round 1 - Hole by Hole'!C128,"&lt;"&amp;$C$2-1.9))+(COUNTIF('Round 1 - Hole by Hole'!D128,"&lt;"&amp;$D$2-1.9))+(COUNTIF('Round 1 - Hole by Hole'!E128,"&lt;"&amp;$E$2-1.9))+(COUNTIF('Round 1 - Hole by Hole'!F128,"&lt;"&amp;$F$2-1.9))+(COUNTIF('Round 1 - Hole by Hole'!G128,"&lt;"&amp;$G$2-1.9))+(COUNTIF('Round 1 - Hole by Hole'!H128,"&lt;"&amp;$H$2-1.9))+(COUNTIF('Round 1 - Hole by Hole'!I128,"&lt;"&amp;$I$2-1.9))+(COUNTIF('Round 1 - Hole by Hole'!J128,"&lt;"&amp;$J$2-1.9))+(COUNTIF('Round 1 - Hole by Hole'!L128,"&lt;"&amp;$L$2-1.9))+(COUNTIF('Round 1 - Hole by Hole'!M128,"&lt;"&amp;$M$2-1.9))+(COUNTIF('Round 1 - Hole by Hole'!N128,"&lt;"&amp;$N$2-1.9))+(COUNTIF('Round 1 - Hole by Hole'!O128,"&lt;"&amp;$O$2-1.9))+(COUNTIF('Round 1 - Hole by Hole'!P128,"&lt;"&amp;$P$2-1.9))+(COUNTIF('Round 1 - Hole by Hole'!Q128,"&lt;"&amp;$Q$2-1.9))+(COUNTIF('Round 1 - Hole by Hole'!R128,"&lt;"&amp;$R$2-1.9))+(COUNTIF('Round 1 - Hole by Hole'!S128,"&lt;"&amp;$S$2-1.9))+(COUNTIF('Round 1 - Hole by Hole'!T128,"&lt;"&amp;$T$2-1.9))</f>
        <v>0</v>
      </c>
      <c r="D131" s="87">
        <f>SUM(COUNTIF('Round 1 - Hole by Hole'!B128,"="&amp;$B$2-1))+(COUNTIF('Round 1 - Hole by Hole'!C128,"="&amp;$C$2-1))+(COUNTIF('Round 1 - Hole by Hole'!D128,"="&amp;$D$2-1))+(COUNTIF('Round 1 - Hole by Hole'!E128,"="&amp;$E$2-1))+(COUNTIF('Round 1 - Hole by Hole'!F128,"="&amp;$F$2-1))+(COUNTIF('Round 1 - Hole by Hole'!G128,"="&amp;$G$2-1))+(COUNTIF('Round 1 - Hole by Hole'!H128,"="&amp;$H$2-1))+(COUNTIF('Round 1 - Hole by Hole'!I128,"="&amp;$I$2-1))+(COUNTIF('Round 1 - Hole by Hole'!J128,"="&amp;$J$2-1))+(COUNTIF('Round 1 - Hole by Hole'!L128,"="&amp;$L$2-1))+(COUNTIF('Round 1 - Hole by Hole'!M128,"="&amp;$M$2-1))+(COUNTIF('Round 1 - Hole by Hole'!N128,"="&amp;$N$2-1))+(COUNTIF('Round 1 - Hole by Hole'!O128,"="&amp;$O$2-1))+(COUNTIF('Round 1 - Hole by Hole'!P128,"="&amp;$P$2-1))+(COUNTIF('Round 1 - Hole by Hole'!Q128,"="&amp;$Q$2-1))+(COUNTIF('Round 1 - Hole by Hole'!R128,"="&amp;$R$2-1))+(COUNTIF('Round 1 - Hole by Hole'!S128,"="&amp;$S$2-1))+(COUNTIF('Round 1 - Hole by Hole'!T128,"="&amp;$T$2-1))</f>
        <v>2</v>
      </c>
      <c r="E131" s="87">
        <f>SUM(COUNTIF('Round 1 - Hole by Hole'!B128,"="&amp;$B$2))+(COUNTIF('Round 1 - Hole by Hole'!C128,"="&amp;$C$2))+(COUNTIF('Round 1 - Hole by Hole'!D128,"="&amp;$D$2))+(COUNTIF('Round 1 - Hole by Hole'!E128,"="&amp;$E$2))+(COUNTIF('Round 1 - Hole by Hole'!F128,"="&amp;$F$2))+(COUNTIF('Round 1 - Hole by Hole'!G128,"="&amp;$G$2))+(COUNTIF('Round 1 - Hole by Hole'!H128,"="&amp;$H$2))+(COUNTIF('Round 1 - Hole by Hole'!I128,"="&amp;$I$2))+(COUNTIF('Round 1 - Hole by Hole'!J128,"="&amp;$J$2))+(COUNTIF('Round 1 - Hole by Hole'!L128,"="&amp;$L$2))+(COUNTIF('Round 1 - Hole by Hole'!M128,"="&amp;$M$2))+(COUNTIF('Round 1 - Hole by Hole'!N128,"="&amp;$N$2))+(COUNTIF('Round 1 - Hole by Hole'!O128,"="&amp;$O$2))+(COUNTIF('Round 1 - Hole by Hole'!P128,"="&amp;$P$2))+(COUNTIF('Round 1 - Hole by Hole'!Q128,"="&amp;$Q$2))+(COUNTIF('Round 1 - Hole by Hole'!R128,"="&amp;$R$2))+(COUNTIF('Round 1 - Hole by Hole'!S128,"="&amp;$S$2))+(COUNTIF('Round 1 - Hole by Hole'!T128,"="&amp;$T$2))</f>
        <v>8</v>
      </c>
      <c r="F131" s="87">
        <f>SUM(COUNTIF('Round 1 - Hole by Hole'!B128,"="&amp;$B$2+1))+(COUNTIF('Round 1 - Hole by Hole'!C128,"="&amp;$C$2+1))+(COUNTIF('Round 1 - Hole by Hole'!D128,"="&amp;$D$2+1))+(COUNTIF('Round 1 - Hole by Hole'!E128,"="&amp;$E$2+1))+(COUNTIF('Round 1 - Hole by Hole'!F128,"="&amp;$F$2+1))+(COUNTIF('Round 1 - Hole by Hole'!G128,"="&amp;$G$2+1))+(COUNTIF('Round 1 - Hole by Hole'!H128,"="&amp;$H$2+1))+(COUNTIF('Round 1 - Hole by Hole'!I128,"="&amp;$I$2+1))+(COUNTIF('Round 1 - Hole by Hole'!J128,"="&amp;$J$2+1))+(COUNTIF('Round 1 - Hole by Hole'!L128,"="&amp;$L$2+1))+(COUNTIF('Round 1 - Hole by Hole'!M128,"="&amp;$M$2+1))+(COUNTIF('Round 1 - Hole by Hole'!N128,"="&amp;$N$2+1))+(COUNTIF('Round 1 - Hole by Hole'!O128,"="&amp;$O$2+1))+(COUNTIF('Round 1 - Hole by Hole'!P128,"="&amp;$P$2+1))+(COUNTIF('Round 1 - Hole by Hole'!Q128,"="&amp;$Q$2+1))+(COUNTIF('Round 1 - Hole by Hole'!R128,"="&amp;$R$2+1))+(COUNTIF('Round 1 - Hole by Hole'!S128,"="&amp;$S$2+1))+(COUNTIF('Round 1 - Hole by Hole'!T128,"="&amp;$T$2+1))</f>
        <v>7</v>
      </c>
      <c r="G131" s="87">
        <f>SUM(COUNTIF('Round 1 - Hole by Hole'!B128,"="&amp;$B$2+2))+(COUNTIF('Round 1 - Hole by Hole'!C128,"="&amp;$C$2+2))+(COUNTIF('Round 1 - Hole by Hole'!D128,"="&amp;$D$2+2))+(COUNTIF('Round 1 - Hole by Hole'!E128,"="&amp;$E$2+2))+(COUNTIF('Round 1 - Hole by Hole'!F128,"="&amp;$F$2+2))+(COUNTIF('Round 1 - Hole by Hole'!G128,"="&amp;$G$2+2))+(COUNTIF('Round 1 - Hole by Hole'!H128,"="&amp;$H$2+2))+(COUNTIF('Round 1 - Hole by Hole'!I128,"="&amp;$I$2+2))+(COUNTIF('Round 1 - Hole by Hole'!J128,"="&amp;$J$2+2))+(COUNTIF('Round 1 - Hole by Hole'!L128,"="&amp;$L$2+2))+(COUNTIF('Round 1 - Hole by Hole'!M128,"="&amp;$M$2+2))+(COUNTIF('Round 1 - Hole by Hole'!N128,"="&amp;$N$2+2))+(COUNTIF('Round 1 - Hole by Hole'!O128,"="&amp;$O$2+2))+(COUNTIF('Round 1 - Hole by Hole'!P128,"="&amp;$P$2+2))+(COUNTIF('Round 1 - Hole by Hole'!Q128,"="&amp;$Q$2+2))+(COUNTIF('Round 1 - Hole by Hole'!R128,"="&amp;$R$2+2))+(COUNTIF('Round 1 - Hole by Hole'!S128,"="&amp;$S$2+2))+(COUNTIF('Round 1 - Hole by Hole'!T128,"="&amp;$T$2+2))</f>
        <v>1</v>
      </c>
      <c r="H131" s="87">
        <f>SUM(COUNTIF('Round 1 - Hole by Hole'!B128,"&gt;"&amp;$B$2+2.1))+(COUNTIF('Round 1 - Hole by Hole'!C128,"&gt;"&amp;$C$2+2.1))+(COUNTIF('Round 1 - Hole by Hole'!D128,"&gt;"&amp;$D$2+2.1))+(COUNTIF('Round 1 - Hole by Hole'!E128,"&gt;"&amp;$E$2+2.1))+(COUNTIF('Round 1 - Hole by Hole'!F128,"&gt;"&amp;$F$2+2.1))+(COUNTIF('Round 1 - Hole by Hole'!G128,"&gt;"&amp;$G$2+2.1))+(COUNTIF('Round 1 - Hole by Hole'!H128,"&gt;"&amp;$H$2+2.1))+(COUNTIF('Round 1 - Hole by Hole'!I128,"&gt;"&amp;$I$2+2.1))+(COUNTIF('Round 1 - Hole by Hole'!J128,"&gt;"&amp;$J$2+2.1))+(COUNTIF('Round 1 - Hole by Hole'!L128,"&gt;"&amp;$L$2+2.1))+(COUNTIF('Round 1 - Hole by Hole'!M128,"&gt;"&amp;$M$2+2.1))+(COUNTIF('Round 1 - Hole by Hole'!N128,"&gt;"&amp;$N$2+2.1))+(COUNTIF('Round 1 - Hole by Hole'!O128,"&gt;"&amp;$O$2+2.1))+(COUNTIF('Round 1 - Hole by Hole'!P128,"&gt;"&amp;$P$2+2.1))+(COUNTIF('Round 1 - Hole by Hole'!Q128,"&gt;"&amp;$Q$2+2.1))+(COUNTIF('Round 1 - Hole by Hole'!R128,"&gt;"&amp;$R$2+2.1))+(COUNTIF('Round 1 - Hole by Hole'!S128,"&gt;"&amp;$S$2+2.1))+(COUNTIF('Round 1 - Hole by Hole'!T128,"&gt;"&amp;$T$2+2.1))</f>
        <v>0</v>
      </c>
      <c r="J131" s="86">
        <f>SUM(COUNTIF('Round 2 - Hole by Hole'!B128,"&lt;"&amp;$B$2-1.9))+(COUNTIF('Round 2 - Hole by Hole'!C128,"&lt;"&amp;$C$2-1.9))+(COUNTIF('Round 2 - Hole by Hole'!D128,"&lt;"&amp;$D$2-1.9))+(COUNTIF('Round 2 - Hole by Hole'!E128,"&lt;"&amp;$E$2-1.9))+(COUNTIF('Round 2 - Hole by Hole'!F128,"&lt;"&amp;$F$2-1.9))+(COUNTIF('Round 2 - Hole by Hole'!G128,"&lt;"&amp;$G$2-1.9))+(COUNTIF('Round 2 - Hole by Hole'!H128,"&lt;"&amp;$H$2-1.9))+(COUNTIF('Round 2 - Hole by Hole'!I128,"&lt;"&amp;$I$2-1.9))+(COUNTIF('Round 2 - Hole by Hole'!J128,"&lt;"&amp;$J$2-1.9))+(COUNTIF('Round 2 - Hole by Hole'!L128,"&lt;"&amp;$L$2-1.9))+(COUNTIF('Round 2 - Hole by Hole'!M128,"&lt;"&amp;$M$2-1.9))+(COUNTIF('Round 2 - Hole by Hole'!N128,"&lt;"&amp;$N$2-1.9))+(COUNTIF('Round 2 - Hole by Hole'!O128,"&lt;"&amp;$O$2-1.9))+(COUNTIF('Round 2 - Hole by Hole'!P128,"&lt;"&amp;$P$2-1.9))+(COUNTIF('Round 2 - Hole by Hole'!Q128,"&lt;"&amp;$Q$2-1.9))+(COUNTIF('Round 2 - Hole by Hole'!R128,"&lt;"&amp;$R$2-1.9))+(COUNTIF('Round 2 - Hole by Hole'!S128,"&lt;"&amp;$S$2-1.9))+(COUNTIF('Round 2 - Hole by Hole'!T128,"&lt;"&amp;$T$2-1.9))</f>
        <v>0</v>
      </c>
      <c r="K131" s="87">
        <f>SUM(COUNTIF('Round 2 - Hole by Hole'!B128,"="&amp;$B$2-1))+(COUNTIF('Round 2 - Hole by Hole'!C128,"="&amp;$C$2-1))+(COUNTIF('Round 2 - Hole by Hole'!D128,"="&amp;$D$2-1))+(COUNTIF('Round 2 - Hole by Hole'!E128,"="&amp;$E$2-1))+(COUNTIF('Round 2 - Hole by Hole'!F128,"="&amp;$F$2-1))+(COUNTIF('Round 2 - Hole by Hole'!G128,"="&amp;$G$2-1))+(COUNTIF('Round 2 - Hole by Hole'!H128,"="&amp;$H$2-1))+(COUNTIF('Round 2 - Hole by Hole'!I128,"="&amp;$I$2-1))+(COUNTIF('Round 2 - Hole by Hole'!J128,"="&amp;$J$2-1))+(COUNTIF('Round 2 - Hole by Hole'!L128,"="&amp;$L$2-1))+(COUNTIF('Round 2 - Hole by Hole'!M128,"="&amp;$M$2-1))+(COUNTIF('Round 2 - Hole by Hole'!N128,"="&amp;$N$2-1))+(COUNTIF('Round 2 - Hole by Hole'!O128,"="&amp;$O$2-1))+(COUNTIF('Round 2 - Hole by Hole'!P128,"="&amp;$P$2-1))+(COUNTIF('Round 2 - Hole by Hole'!Q128,"="&amp;$Q$2-1))+(COUNTIF('Round 2 - Hole by Hole'!R128,"="&amp;$R$2-1))+(COUNTIF('Round 2 - Hole by Hole'!S128,"="&amp;$S$2-1))+(COUNTIF('Round 2 - Hole by Hole'!T128,"="&amp;$T$2-1))</f>
        <v>0</v>
      </c>
      <c r="L131" s="87">
        <f>SUM(COUNTIF('Round 2 - Hole by Hole'!B128,"="&amp;$B$2))+(COUNTIF('Round 2 - Hole by Hole'!C128,"="&amp;$C$2))+(COUNTIF('Round 2 - Hole by Hole'!D128,"="&amp;$D$2))+(COUNTIF('Round 2 - Hole by Hole'!E128,"="&amp;$E$2))+(COUNTIF('Round 2 - Hole by Hole'!F128,"="&amp;$F$2))+(COUNTIF('Round 2 - Hole by Hole'!G128,"="&amp;$G$2))+(COUNTIF('Round 2 - Hole by Hole'!H128,"="&amp;$H$2))+(COUNTIF('Round 2 - Hole by Hole'!I128,"="&amp;$I$2))+(COUNTIF('Round 2 - Hole by Hole'!J128,"="&amp;$J$2))+(COUNTIF('Round 2 - Hole by Hole'!L128,"="&amp;$L$2))+(COUNTIF('Round 2 - Hole by Hole'!M128,"="&amp;$M$2))+(COUNTIF('Round 2 - Hole by Hole'!N128,"="&amp;$N$2))+(COUNTIF('Round 2 - Hole by Hole'!O128,"="&amp;$O$2))+(COUNTIF('Round 2 - Hole by Hole'!P128,"="&amp;$P$2))+(COUNTIF('Round 2 - Hole by Hole'!Q128,"="&amp;$Q$2))+(COUNTIF('Round 2 - Hole by Hole'!R128,"="&amp;$R$2))+(COUNTIF('Round 2 - Hole by Hole'!S128,"="&amp;$S$2))+(COUNTIF('Round 2 - Hole by Hole'!T128,"="&amp;$T$2))</f>
        <v>9</v>
      </c>
      <c r="M131" s="87">
        <f>SUM(COUNTIF('Round 2 - Hole by Hole'!B128,"="&amp;$B$2+1))+(COUNTIF('Round 2 - Hole by Hole'!C128,"="&amp;$C$2+1))+(COUNTIF('Round 2 - Hole by Hole'!D128,"="&amp;$D$2+1))+(COUNTIF('Round 2 - Hole by Hole'!E128,"="&amp;$E$2+1))+(COUNTIF('Round 2 - Hole by Hole'!F128,"="&amp;$F$2+1))+(COUNTIF('Round 2 - Hole by Hole'!G128,"="&amp;$G$2+1))+(COUNTIF('Round 2 - Hole by Hole'!H128,"="&amp;$H$2+1))+(COUNTIF('Round 2 - Hole by Hole'!I128,"="&amp;$I$2+1))+(COUNTIF('Round 2 - Hole by Hole'!J128,"="&amp;$J$2+1))+(COUNTIF('Round 2 - Hole by Hole'!L128,"="&amp;$L$2+1))+(COUNTIF('Round 2 - Hole by Hole'!M128,"="&amp;$M$2+1))+(COUNTIF('Round 2 - Hole by Hole'!N128,"="&amp;$N$2+1))+(COUNTIF('Round 2 - Hole by Hole'!O128,"="&amp;$O$2+1))+(COUNTIF('Round 2 - Hole by Hole'!P128,"="&amp;$P$2+1))+(COUNTIF('Round 2 - Hole by Hole'!Q128,"="&amp;$Q$2+1))+(COUNTIF('Round 2 - Hole by Hole'!R128,"="&amp;$R$2+1))+(COUNTIF('Round 2 - Hole by Hole'!S128,"="&amp;$S$2+1))+(COUNTIF('Round 2 - Hole by Hole'!T128,"="&amp;$T$2+1))</f>
        <v>6</v>
      </c>
      <c r="N131" s="87">
        <f>SUM(COUNTIF('Round 2 - Hole by Hole'!B128,"="&amp;$B$2+2))+(COUNTIF('Round 2 - Hole by Hole'!C128,"="&amp;$C$2+2))+(COUNTIF('Round 2 - Hole by Hole'!D128,"="&amp;$D$2+2))+(COUNTIF('Round 2 - Hole by Hole'!E128,"="&amp;$E$2+2))+(COUNTIF('Round 2 - Hole by Hole'!F128,"="&amp;$F$2+2))+(COUNTIF('Round 2 - Hole by Hole'!G128,"="&amp;$G$2+2))+(COUNTIF('Round 2 - Hole by Hole'!H128,"="&amp;$H$2+2))+(COUNTIF('Round 2 - Hole by Hole'!I128,"="&amp;$I$2+2))+(COUNTIF('Round 2 - Hole by Hole'!J128,"="&amp;$J$2+2))+(COUNTIF('Round 2 - Hole by Hole'!L128,"="&amp;$L$2+2))+(COUNTIF('Round 2 - Hole by Hole'!M128,"="&amp;$M$2+2))+(COUNTIF('Round 2 - Hole by Hole'!N128,"="&amp;$N$2+2))+(COUNTIF('Round 2 - Hole by Hole'!O128,"="&amp;$O$2+2))+(COUNTIF('Round 2 - Hole by Hole'!P128,"="&amp;$P$2+2))+(COUNTIF('Round 2 - Hole by Hole'!Q128,"="&amp;$Q$2+2))+(COUNTIF('Round 2 - Hole by Hole'!R128,"="&amp;$R$2+2))+(COUNTIF('Round 2 - Hole by Hole'!S128,"="&amp;$S$2+2))+(COUNTIF('Round 2 - Hole by Hole'!T128,"="&amp;$T$2+2))</f>
        <v>3</v>
      </c>
      <c r="O131" s="87">
        <f>SUM(COUNTIF('Round 2 - Hole by Hole'!B128,"&gt;"&amp;$B$2+2.1))+(COUNTIF('Round 2 - Hole by Hole'!C128,"&gt;"&amp;$C$2+2.1))+(COUNTIF('Round 2 - Hole by Hole'!D128,"&gt;"&amp;$D$2+2.1))+(COUNTIF('Round 2 - Hole by Hole'!E128,"&gt;"&amp;$E$2+2.1))+(COUNTIF('Round 2 - Hole by Hole'!F128,"&gt;"&amp;$F$2+2.1))+(COUNTIF('Round 2 - Hole by Hole'!G128,"&gt;"&amp;$G$2+2.1))+(COUNTIF('Round 2 - Hole by Hole'!H128,"&gt;"&amp;$H$2+2.1))+(COUNTIF('Round 2 - Hole by Hole'!I128,"&gt;"&amp;$I$2+2.1))+(COUNTIF('Round 2 - Hole by Hole'!J128,"&gt;"&amp;$J$2+2.1))+(COUNTIF('Round 2 - Hole by Hole'!L128,"&gt;"&amp;$L$2+2.1))+(COUNTIF('Round 2 - Hole by Hole'!M128,"&gt;"&amp;$M$2+2.1))+(COUNTIF('Round 2 - Hole by Hole'!N128,"&gt;"&amp;$N$2+2.1))+(COUNTIF('Round 2 - Hole by Hole'!O128,"&gt;"&amp;$O$2+2.1))+(COUNTIF('Round 2 - Hole by Hole'!P128,"&gt;"&amp;$P$2+2.1))+(COUNTIF('Round 2 - Hole by Hole'!Q128,"&gt;"&amp;$Q$2+2.1))+(COUNTIF('Round 2 - Hole by Hole'!R128,"&gt;"&amp;$R$2+2.1))+(COUNTIF('Round 2 - Hole by Hole'!S128,"&gt;"&amp;$S$2+2.1))+(COUNTIF('Round 2 - Hole by Hole'!T128,"&gt;"&amp;$T$2+2.1))</f>
        <v>0</v>
      </c>
      <c r="Q131" s="86">
        <f>SUM(COUNTIF('Round 3 - Hole by Hole'!B128,"&lt;"&amp;$B$3-1.9))+(COUNTIF('Round 3 - Hole by Hole'!C128,"&lt;"&amp;$C$3-1.9))+(COUNTIF('Round 3 - Hole by Hole'!D128,"&lt;"&amp;$D$3-1.9))+(COUNTIF('Round 3 - Hole by Hole'!E128,"&lt;"&amp;$E$3-1.9))+(COUNTIF('Round 3 - Hole by Hole'!F128,"&lt;"&amp;$F$3-1.9))+(COUNTIF('Round 3 - Hole by Hole'!G128,"&lt;"&amp;$G$3-1.9))+(COUNTIF('Round 3 - Hole by Hole'!H128,"&lt;"&amp;$H$3-1.9))+(COUNTIF('Round 3 - Hole by Hole'!I128,"&lt;"&amp;$I$3-1.9))+(COUNTIF('Round 3 - Hole by Hole'!J128,"&lt;"&amp;$J$3-1.9))+(COUNTIF('Round 3 - Hole by Hole'!L128,"&lt;"&amp;$L$3-1.9))+(COUNTIF('Round 3 - Hole by Hole'!M128,"&lt;"&amp;$M$3-1.9))+(COUNTIF('Round 3 - Hole by Hole'!N128,"&lt;"&amp;$N$3-1.9))+(COUNTIF('Round 3 - Hole by Hole'!O128,"&lt;"&amp;$O$3-1.9))+(COUNTIF('Round 3 - Hole by Hole'!P128,"&lt;"&amp;$P$3-1.9))+(COUNTIF('Round 3 - Hole by Hole'!Q128,"&lt;"&amp;$Q$3-1.9))+(COUNTIF('Round 3 - Hole by Hole'!R128,"&lt;"&amp;$R$3-1.9))+(COUNTIF('Round 3 - Hole by Hole'!S128,"&lt;"&amp;$S$3-1.9))+(COUNTIF('Round 3 - Hole by Hole'!T128,"&lt;"&amp;$T$3-1.9))</f>
        <v>0</v>
      </c>
      <c r="R131" s="87">
        <f>SUM(COUNTIF('Round 3 - Hole by Hole'!B128,"="&amp;$B$3-1))+(COUNTIF('Round 3 - Hole by Hole'!C128,"="&amp;$C$3-1))+(COUNTIF('Round 3 - Hole by Hole'!D128,"="&amp;$D$3-1))+(COUNTIF('Round 3 - Hole by Hole'!E128,"="&amp;$E$3-1))+(COUNTIF('Round 3 - Hole by Hole'!F128,"="&amp;$F$3-1))+(COUNTIF('Round 3 - Hole by Hole'!G128,"="&amp;$G$3-1))+(COUNTIF('Round 3 - Hole by Hole'!H128,"="&amp;$H$3-1))+(COUNTIF('Round 3 - Hole by Hole'!I128,"="&amp;$I$3-1))+(COUNTIF('Round 3 - Hole by Hole'!J128,"="&amp;$J$3-1))+(COUNTIF('Round 3 - Hole by Hole'!L128,"="&amp;$L$3-1))+(COUNTIF('Round 3 - Hole by Hole'!M128,"="&amp;$M$3-1))+(COUNTIF('Round 3 - Hole by Hole'!N128,"="&amp;$N$3-1))+(COUNTIF('Round 3 - Hole by Hole'!O128,"="&amp;$O$3-1))+(COUNTIF('Round 3 - Hole by Hole'!P128,"="&amp;$P$3-1))+(COUNTIF('Round 3 - Hole by Hole'!Q128,"="&amp;$Q$3-1))+(COUNTIF('Round 3 - Hole by Hole'!R128,"="&amp;$R$3-1))+(COUNTIF('Round 3 - Hole by Hole'!S128,"="&amp;$S$3-1))+(COUNTIF('Round 3 - Hole by Hole'!T128,"="&amp;$T$3-1))</f>
        <v>0</v>
      </c>
      <c r="S131" s="87">
        <f>SUM(COUNTIF('Round 3 - Hole by Hole'!B128,"="&amp;$B$3))+(COUNTIF('Round 3 - Hole by Hole'!C128,"="&amp;$C$3))+(COUNTIF('Round 3 - Hole by Hole'!D128,"="&amp;$D$3))+(COUNTIF('Round 3 - Hole by Hole'!E128,"="&amp;$E$3))+(COUNTIF('Round 3 - Hole by Hole'!F128,"="&amp;$F$3))+(COUNTIF('Round 3 - Hole by Hole'!G128,"="&amp;$G$3))+(COUNTIF('Round 3 - Hole by Hole'!H128,"="&amp;$H$3))+(COUNTIF('Round 3 - Hole by Hole'!I128,"="&amp;$I$3))+(COUNTIF('Round 3 - Hole by Hole'!J128,"="&amp;$J$3))+(COUNTIF('Round 3 - Hole by Hole'!L128,"="&amp;$L$3))+(COUNTIF('Round 3 - Hole by Hole'!M128,"="&amp;$M$3))+(COUNTIF('Round 3 - Hole by Hole'!N128,"="&amp;$N$3))+(COUNTIF('Round 3 - Hole by Hole'!O128,"="&amp;$O$3))+(COUNTIF('Round 3 - Hole by Hole'!P128,"="&amp;$P$3))+(COUNTIF('Round 3 - Hole by Hole'!Q128,"="&amp;$Q$3))+(COUNTIF('Round 3 - Hole by Hole'!R128,"="&amp;$R$3))+(COUNTIF('Round 3 - Hole by Hole'!S128,"="&amp;$S$3))+(COUNTIF('Round 3 - Hole by Hole'!T128,"="&amp;$T$3))</f>
        <v>0</v>
      </c>
      <c r="T131" s="87">
        <f>SUM(COUNTIF('Round 3 - Hole by Hole'!B128,"="&amp;$B$3+1))+(COUNTIF('Round 3 - Hole by Hole'!C128,"="&amp;$C$3+1))+(COUNTIF('Round 3 - Hole by Hole'!D128,"="&amp;$D$3+1))+(COUNTIF('Round 3 - Hole by Hole'!E128,"="&amp;$E$3+1))+(COUNTIF('Round 3 - Hole by Hole'!F128,"="&amp;$F$3+1))+(COUNTIF('Round 3 - Hole by Hole'!G128,"="&amp;$G$3+1))+(COUNTIF('Round 3 - Hole by Hole'!H128,"="&amp;$H$3+1))+(COUNTIF('Round 3 - Hole by Hole'!I128,"="&amp;$I$3+1))+(COUNTIF('Round 3 - Hole by Hole'!J128,"="&amp;$J$3+1))+(COUNTIF('Round 3 - Hole by Hole'!L128,"="&amp;$L$3+1))+(COUNTIF('Round 3 - Hole by Hole'!M128,"="&amp;$M$3+1))+(COUNTIF('Round 3 - Hole by Hole'!N128,"="&amp;$N$3+1))+(COUNTIF('Round 3 - Hole by Hole'!O128,"="&amp;$O$3+1))+(COUNTIF('Round 3 - Hole by Hole'!P128,"="&amp;$P$3+1))+(COUNTIF('Round 3 - Hole by Hole'!Q128,"="&amp;$Q$3+1))+(COUNTIF('Round 3 - Hole by Hole'!R128,"="&amp;$R$3+1))+(COUNTIF('Round 3 - Hole by Hole'!S128,"="&amp;$S$3+1))+(COUNTIF('Round 3 - Hole by Hole'!T128,"="&amp;$T$3+1))</f>
        <v>0</v>
      </c>
      <c r="U131" s="87">
        <f>SUM(COUNTIF('Round 3 - Hole by Hole'!B128,"="&amp;$B$3+2))+(COUNTIF('Round 3 - Hole by Hole'!C128,"="&amp;$C$3+2))+(COUNTIF('Round 3 - Hole by Hole'!D128,"="&amp;$D$3+2))+(COUNTIF('Round 3 - Hole by Hole'!E128,"="&amp;$E$3+2))+(COUNTIF('Round 3 - Hole by Hole'!F128,"="&amp;$F$3+2))+(COUNTIF('Round 3 - Hole by Hole'!G128,"="&amp;$G$3+2))+(COUNTIF('Round 3 - Hole by Hole'!H128,"="&amp;$H$3+2))+(COUNTIF('Round 3 - Hole by Hole'!I128,"="&amp;$I$3+2))+(COUNTIF('Round 3 - Hole by Hole'!J128,"="&amp;$J$3+2))+(COUNTIF('Round 3 - Hole by Hole'!L128,"="&amp;$L$3+2))+(COUNTIF('Round 3 - Hole by Hole'!M128,"="&amp;$M$3+2))+(COUNTIF('Round 3 - Hole by Hole'!N128,"="&amp;$N$3+2))+(COUNTIF('Round 3 - Hole by Hole'!O128,"="&amp;$O$3+2))+(COUNTIF('Round 3 - Hole by Hole'!P128,"="&amp;$P$3+2))+(COUNTIF('Round 3 - Hole by Hole'!Q128,"="&amp;$Q$3+2))+(COUNTIF('Round 3 - Hole by Hole'!R128,"="&amp;$R$3+2))+(COUNTIF('Round 3 - Hole by Hole'!S128,"="&amp;$S$3+2))+(COUNTIF('Round 3 - Hole by Hole'!T128,"="&amp;$T$3+2))</f>
        <v>0</v>
      </c>
      <c r="V131" s="87">
        <f>SUM(COUNTIF('Round 3 - Hole by Hole'!B128,"&gt;"&amp;$B$3+2.1))+(COUNTIF('Round 3 - Hole by Hole'!C128,"&gt;"&amp;$C$3+2.1))+(COUNTIF('Round 3 - Hole by Hole'!D128,"&gt;"&amp;$D$3+2.1))+(COUNTIF('Round 3 - Hole by Hole'!E128,"&gt;"&amp;$E$3+2.1))+(COUNTIF('Round 3 - Hole by Hole'!F128,"&gt;"&amp;$F$3+2.1))+(COUNTIF('Round 3 - Hole by Hole'!G128,"&gt;"&amp;$G$3+2.1))+(COUNTIF('Round 3 - Hole by Hole'!H128,"&gt;"&amp;$H$3+2.1))+(COUNTIF('Round 3 - Hole by Hole'!I128,"&gt;"&amp;$I$3+2.1))+(COUNTIF('Round 3 - Hole by Hole'!J128,"&gt;"&amp;$J$3+2.1))+(COUNTIF('Round 3 - Hole by Hole'!L128,"&gt;"&amp;$L$3+2.1))+(COUNTIF('Round 3 - Hole by Hole'!M128,"&gt;"&amp;$M$3+2.1))+(COUNTIF('Round 3 - Hole by Hole'!N128,"&gt;"&amp;$N$3+2.1))+(COUNTIF('Round 3 - Hole by Hole'!O128,"&gt;"&amp;$O$3+2.1))+(COUNTIF('Round 3 - Hole by Hole'!P128,"&gt;"&amp;$P$3+2.1))+(COUNTIF('Round 3 - Hole by Hole'!Q128,"&gt;"&amp;$Q$3+2.1))+(COUNTIF('Round 3 - Hole by Hole'!R128,"&gt;"&amp;$R$3+2.1))+(COUNTIF('Round 3 - Hole by Hole'!S128,"&gt;"&amp;$S$3+2.1))+(COUNTIF('Round 3 - Hole by Hole'!T128,"&gt;"&amp;$T$3+2.1))</f>
        <v>0</v>
      </c>
      <c r="X131" s="86">
        <f t="shared" si="183"/>
        <v>0</v>
      </c>
      <c r="Y131" s="86">
        <f t="shared" si="179"/>
        <v>2</v>
      </c>
      <c r="Z131" s="86">
        <f t="shared" si="180"/>
        <v>17</v>
      </c>
      <c r="AA131" s="86">
        <f t="shared" si="181"/>
        <v>13</v>
      </c>
      <c r="AB131" s="86">
        <f t="shared" si="182"/>
        <v>4</v>
      </c>
      <c r="AC131" s="86">
        <f t="shared" si="184"/>
        <v>0</v>
      </c>
    </row>
    <row r="133" spans="1:29">
      <c r="A133" s="89" t="str">
        <f>'Players by Team'!A49</f>
        <v>WOODLANDS</v>
      </c>
      <c r="B133" s="88"/>
      <c r="C133" s="83">
        <f t="shared" ref="C133:H133" si="185">SUM(C134:C138)</f>
        <v>0</v>
      </c>
      <c r="D133" s="83">
        <f t="shared" si="185"/>
        <v>8</v>
      </c>
      <c r="E133" s="83">
        <f t="shared" si="185"/>
        <v>56</v>
      </c>
      <c r="F133" s="83">
        <f t="shared" si="185"/>
        <v>22</v>
      </c>
      <c r="G133" s="83">
        <f t="shared" si="185"/>
        <v>4</v>
      </c>
      <c r="H133" s="83">
        <f t="shared" si="185"/>
        <v>0</v>
      </c>
      <c r="I133" s="84"/>
      <c r="J133" s="83">
        <f t="shared" ref="J133:O133" si="186">SUM(J134:J138)</f>
        <v>0</v>
      </c>
      <c r="K133" s="83">
        <f t="shared" si="186"/>
        <v>8</v>
      </c>
      <c r="L133" s="83">
        <f t="shared" si="186"/>
        <v>47</v>
      </c>
      <c r="M133" s="83">
        <f t="shared" si="186"/>
        <v>29</v>
      </c>
      <c r="N133" s="83">
        <f t="shared" si="186"/>
        <v>5</v>
      </c>
      <c r="O133" s="83">
        <f t="shared" si="186"/>
        <v>1</v>
      </c>
      <c r="P133" s="84"/>
      <c r="Q133" s="83">
        <f t="shared" ref="Q133:V133" si="187">SUM(Q134:Q138)</f>
        <v>0</v>
      </c>
      <c r="R133" s="83">
        <f t="shared" si="187"/>
        <v>3</v>
      </c>
      <c r="S133" s="83">
        <f t="shared" si="187"/>
        <v>53</v>
      </c>
      <c r="T133" s="83">
        <f t="shared" si="187"/>
        <v>25</v>
      </c>
      <c r="U133" s="83">
        <f t="shared" si="187"/>
        <v>9</v>
      </c>
      <c r="V133" s="83">
        <f t="shared" si="187"/>
        <v>0</v>
      </c>
      <c r="X133" s="83">
        <f t="shared" ref="X133:AC133" si="188">SUM(X134:X138)</f>
        <v>0</v>
      </c>
      <c r="Y133" s="83">
        <f t="shared" si="188"/>
        <v>19</v>
      </c>
      <c r="Z133" s="83">
        <f t="shared" si="188"/>
        <v>156</v>
      </c>
      <c r="AA133" s="83">
        <f t="shared" si="188"/>
        <v>76</v>
      </c>
      <c r="AB133" s="83">
        <f t="shared" si="188"/>
        <v>18</v>
      </c>
      <c r="AC133" s="83">
        <f t="shared" si="188"/>
        <v>1</v>
      </c>
    </row>
    <row r="134" spans="1:29">
      <c r="A134" s="60" t="str">
        <f>'Players by Team'!A50</f>
        <v>KARINA BENAVIDES</v>
      </c>
      <c r="B134" s="90"/>
      <c r="C134" s="86">
        <f>SUM(COUNTIF('Round 1 - Hole by Hole'!B131,"&lt;"&amp;$B$2-1.9))+(COUNTIF('Round 1 - Hole by Hole'!C131,"&lt;"&amp;$C$2-1.9))+(COUNTIF('Round 1 - Hole by Hole'!D131,"&lt;"&amp;$D$2-1.9))+(COUNTIF('Round 1 - Hole by Hole'!E131,"&lt;"&amp;$E$2-1.9))+(COUNTIF('Round 1 - Hole by Hole'!F131,"&lt;"&amp;$F$2-1.9))+(COUNTIF('Round 1 - Hole by Hole'!G131,"&lt;"&amp;$G$2-1.9))+(COUNTIF('Round 1 - Hole by Hole'!H131,"&lt;"&amp;$H$2-1.9))+(COUNTIF('Round 1 - Hole by Hole'!I131,"&lt;"&amp;$I$2-1.9))+(COUNTIF('Round 1 - Hole by Hole'!J131,"&lt;"&amp;$J$2-1.9))+(COUNTIF('Round 1 - Hole by Hole'!L131,"&lt;"&amp;$L$2-1.9))+(COUNTIF('Round 1 - Hole by Hole'!M131,"&lt;"&amp;$M$2-1.9))+(COUNTIF('Round 1 - Hole by Hole'!N131,"&lt;"&amp;$N$2-1.9))+(COUNTIF('Round 1 - Hole by Hole'!O131,"&lt;"&amp;$O$2-1.9))+(COUNTIF('Round 1 - Hole by Hole'!P131,"&lt;"&amp;$P$2-1.9))+(COUNTIF('Round 1 - Hole by Hole'!Q131,"&lt;"&amp;$Q$2-1.9))+(COUNTIF('Round 1 - Hole by Hole'!R131,"&lt;"&amp;$R$2-1.9))+(COUNTIF('Round 1 - Hole by Hole'!S131,"&lt;"&amp;$S$2-1.9))+(COUNTIF('Round 1 - Hole by Hole'!T131,"&lt;"&amp;$T$2-1.9))</f>
        <v>0</v>
      </c>
      <c r="D134" s="87">
        <f>SUM(COUNTIF('Round 1 - Hole by Hole'!B131,"="&amp;$B$2-1))+(COUNTIF('Round 1 - Hole by Hole'!C131,"="&amp;$C$2-1))+(COUNTIF('Round 1 - Hole by Hole'!D131,"="&amp;$D$2-1))+(COUNTIF('Round 1 - Hole by Hole'!E131,"="&amp;$E$2-1))+(COUNTIF('Round 1 - Hole by Hole'!F131,"="&amp;$F$2-1))+(COUNTIF('Round 1 - Hole by Hole'!G131,"="&amp;$G$2-1))+(COUNTIF('Round 1 - Hole by Hole'!H131,"="&amp;$H$2-1))+(COUNTIF('Round 1 - Hole by Hole'!I131,"="&amp;$I$2-1))+(COUNTIF('Round 1 - Hole by Hole'!J131,"="&amp;$J$2-1))+(COUNTIF('Round 1 - Hole by Hole'!L131,"="&amp;$L$2-1))+(COUNTIF('Round 1 - Hole by Hole'!M131,"="&amp;$M$2-1))+(COUNTIF('Round 1 - Hole by Hole'!N131,"="&amp;$N$2-1))+(COUNTIF('Round 1 - Hole by Hole'!O131,"="&amp;$O$2-1))+(COUNTIF('Round 1 - Hole by Hole'!P131,"="&amp;$P$2-1))+(COUNTIF('Round 1 - Hole by Hole'!Q131,"="&amp;$Q$2-1))+(COUNTIF('Round 1 - Hole by Hole'!R131,"="&amp;$R$2-1))+(COUNTIF('Round 1 - Hole by Hole'!S131,"="&amp;$S$2-1))+(COUNTIF('Round 1 - Hole by Hole'!T131,"="&amp;$T$2-1))</f>
        <v>4</v>
      </c>
      <c r="E134" s="87">
        <f>SUM(COUNTIF('Round 1 - Hole by Hole'!B131,"="&amp;$B$2))+(COUNTIF('Round 1 - Hole by Hole'!C131,"="&amp;$C$2))+(COUNTIF('Round 1 - Hole by Hole'!D131,"="&amp;$D$2))+(COUNTIF('Round 1 - Hole by Hole'!E131,"="&amp;$E$2))+(COUNTIF('Round 1 - Hole by Hole'!F131,"="&amp;$F$2))+(COUNTIF('Round 1 - Hole by Hole'!G131,"="&amp;$G$2))+(COUNTIF('Round 1 - Hole by Hole'!H131,"="&amp;$H$2))+(COUNTIF('Round 1 - Hole by Hole'!I131,"="&amp;$I$2))+(COUNTIF('Round 1 - Hole by Hole'!J131,"="&amp;$J$2))+(COUNTIF('Round 1 - Hole by Hole'!L131,"="&amp;$L$2))+(COUNTIF('Round 1 - Hole by Hole'!M131,"="&amp;$M$2))+(COUNTIF('Round 1 - Hole by Hole'!N131,"="&amp;$N$2))+(COUNTIF('Round 1 - Hole by Hole'!O131,"="&amp;$O$2))+(COUNTIF('Round 1 - Hole by Hole'!P131,"="&amp;$P$2))+(COUNTIF('Round 1 - Hole by Hole'!Q131,"="&amp;$Q$2))+(COUNTIF('Round 1 - Hole by Hole'!R131,"="&amp;$R$2))+(COUNTIF('Round 1 - Hole by Hole'!S131,"="&amp;$S$2))+(COUNTIF('Round 1 - Hole by Hole'!T131,"="&amp;$T$2))</f>
        <v>12</v>
      </c>
      <c r="F134" s="87">
        <f>SUM(COUNTIF('Round 1 - Hole by Hole'!B131,"="&amp;$B$2+1))+(COUNTIF('Round 1 - Hole by Hole'!C131,"="&amp;$C$2+1))+(COUNTIF('Round 1 - Hole by Hole'!D131,"="&amp;$D$2+1))+(COUNTIF('Round 1 - Hole by Hole'!E131,"="&amp;$E$2+1))+(COUNTIF('Round 1 - Hole by Hole'!F131,"="&amp;$F$2+1))+(COUNTIF('Round 1 - Hole by Hole'!G131,"="&amp;$G$2+1))+(COUNTIF('Round 1 - Hole by Hole'!H131,"="&amp;$H$2+1))+(COUNTIF('Round 1 - Hole by Hole'!I131,"="&amp;$I$2+1))+(COUNTIF('Round 1 - Hole by Hole'!J131,"="&amp;$J$2+1))+(COUNTIF('Round 1 - Hole by Hole'!L131,"="&amp;$L$2+1))+(COUNTIF('Round 1 - Hole by Hole'!M131,"="&amp;$M$2+1))+(COUNTIF('Round 1 - Hole by Hole'!N131,"="&amp;$N$2+1))+(COUNTIF('Round 1 - Hole by Hole'!O131,"="&amp;$O$2+1))+(COUNTIF('Round 1 - Hole by Hole'!P131,"="&amp;$P$2+1))+(COUNTIF('Round 1 - Hole by Hole'!Q131,"="&amp;$Q$2+1))+(COUNTIF('Round 1 - Hole by Hole'!R131,"="&amp;$R$2+1))+(COUNTIF('Round 1 - Hole by Hole'!S131,"="&amp;$S$2+1))+(COUNTIF('Round 1 - Hole by Hole'!T131,"="&amp;$T$2+1))</f>
        <v>2</v>
      </c>
      <c r="G134" s="87">
        <f>SUM(COUNTIF('Round 1 - Hole by Hole'!B131,"="&amp;$B$2+2))+(COUNTIF('Round 1 - Hole by Hole'!C131,"="&amp;$C$2+2))+(COUNTIF('Round 1 - Hole by Hole'!D131,"="&amp;$D$2+2))+(COUNTIF('Round 1 - Hole by Hole'!E131,"="&amp;$E$2+2))+(COUNTIF('Round 1 - Hole by Hole'!F131,"="&amp;$F$2+2))+(COUNTIF('Round 1 - Hole by Hole'!G131,"="&amp;$G$2+2))+(COUNTIF('Round 1 - Hole by Hole'!H131,"="&amp;$H$2+2))+(COUNTIF('Round 1 - Hole by Hole'!I131,"="&amp;$I$2+2))+(COUNTIF('Round 1 - Hole by Hole'!J131,"="&amp;$J$2+2))+(COUNTIF('Round 1 - Hole by Hole'!L131,"="&amp;$L$2+2))+(COUNTIF('Round 1 - Hole by Hole'!M131,"="&amp;$M$2+2))+(COUNTIF('Round 1 - Hole by Hole'!N131,"="&amp;$N$2+2))+(COUNTIF('Round 1 - Hole by Hole'!O131,"="&amp;$O$2+2))+(COUNTIF('Round 1 - Hole by Hole'!P131,"="&amp;$P$2+2))+(COUNTIF('Round 1 - Hole by Hole'!Q131,"="&amp;$Q$2+2))+(COUNTIF('Round 1 - Hole by Hole'!R131,"="&amp;$R$2+2))+(COUNTIF('Round 1 - Hole by Hole'!S131,"="&amp;$S$2+2))+(COUNTIF('Round 1 - Hole by Hole'!T131,"="&amp;$T$2+2))</f>
        <v>0</v>
      </c>
      <c r="H134" s="87">
        <f>SUM(COUNTIF('Round 1 - Hole by Hole'!B131,"&gt;"&amp;$B$2+2.1))+(COUNTIF('Round 1 - Hole by Hole'!C131,"&gt;"&amp;$C$2+2.1))+(COUNTIF('Round 1 - Hole by Hole'!D131,"&gt;"&amp;$D$2+2.1))+(COUNTIF('Round 1 - Hole by Hole'!E131,"&gt;"&amp;$E$2+2.1))+(COUNTIF('Round 1 - Hole by Hole'!F131,"&gt;"&amp;$F$2+2.1))+(COUNTIF('Round 1 - Hole by Hole'!G131,"&gt;"&amp;$G$2+2.1))+(COUNTIF('Round 1 - Hole by Hole'!H131,"&gt;"&amp;$H$2+2.1))+(COUNTIF('Round 1 - Hole by Hole'!I131,"&gt;"&amp;$I$2+2.1))+(COUNTIF('Round 1 - Hole by Hole'!J131,"&gt;"&amp;$J$2+2.1))+(COUNTIF('Round 1 - Hole by Hole'!L131,"&gt;"&amp;$L$2+2.1))+(COUNTIF('Round 1 - Hole by Hole'!M131,"&gt;"&amp;$M$2+2.1))+(COUNTIF('Round 1 - Hole by Hole'!N131,"&gt;"&amp;$N$2+2.1))+(COUNTIF('Round 1 - Hole by Hole'!O131,"&gt;"&amp;$O$2+2.1))+(COUNTIF('Round 1 - Hole by Hole'!P131,"&gt;"&amp;$P$2+2.1))+(COUNTIF('Round 1 - Hole by Hole'!Q131,"&gt;"&amp;$Q$2+2.1))+(COUNTIF('Round 1 - Hole by Hole'!R131,"&gt;"&amp;$R$2+2.1))+(COUNTIF('Round 1 - Hole by Hole'!S131,"&gt;"&amp;$S$2+2.1))+(COUNTIF('Round 1 - Hole by Hole'!T131,"&gt;"&amp;$T$2+2.1))</f>
        <v>0</v>
      </c>
      <c r="J134" s="86">
        <f>SUM(COUNTIF('Round 2 - Hole by Hole'!B131,"&lt;"&amp;$B$2-1.9))+(COUNTIF('Round 2 - Hole by Hole'!C131,"&lt;"&amp;$C$2-1.9))+(COUNTIF('Round 2 - Hole by Hole'!D131,"&lt;"&amp;$D$2-1.9))+(COUNTIF('Round 2 - Hole by Hole'!E131,"&lt;"&amp;$E$2-1.9))+(COUNTIF('Round 2 - Hole by Hole'!F131,"&lt;"&amp;$F$2-1.9))+(COUNTIF('Round 2 - Hole by Hole'!G131,"&lt;"&amp;$G$2-1.9))+(COUNTIF('Round 2 - Hole by Hole'!H131,"&lt;"&amp;$H$2-1.9))+(COUNTIF('Round 2 - Hole by Hole'!I131,"&lt;"&amp;$I$2-1.9))+(COUNTIF('Round 2 - Hole by Hole'!J131,"&lt;"&amp;$J$2-1.9))+(COUNTIF('Round 2 - Hole by Hole'!L131,"&lt;"&amp;$L$2-1.9))+(COUNTIF('Round 2 - Hole by Hole'!M131,"&lt;"&amp;$M$2-1.9))+(COUNTIF('Round 2 - Hole by Hole'!N131,"&lt;"&amp;$N$2-1.9))+(COUNTIF('Round 2 - Hole by Hole'!O131,"&lt;"&amp;$O$2-1.9))+(COUNTIF('Round 2 - Hole by Hole'!P131,"&lt;"&amp;$P$2-1.9))+(COUNTIF('Round 2 - Hole by Hole'!Q131,"&lt;"&amp;$Q$2-1.9))+(COUNTIF('Round 2 - Hole by Hole'!R131,"&lt;"&amp;$R$2-1.9))+(COUNTIF('Round 2 - Hole by Hole'!S131,"&lt;"&amp;$S$2-1.9))+(COUNTIF('Round 2 - Hole by Hole'!T131,"&lt;"&amp;$T$2-1.9))</f>
        <v>0</v>
      </c>
      <c r="K134" s="87">
        <f>SUM(COUNTIF('Round 2 - Hole by Hole'!B131,"="&amp;$B$2-1))+(COUNTIF('Round 2 - Hole by Hole'!C131,"="&amp;$C$2-1))+(COUNTIF('Round 2 - Hole by Hole'!D131,"="&amp;$D$2-1))+(COUNTIF('Round 2 - Hole by Hole'!E131,"="&amp;$E$2-1))+(COUNTIF('Round 2 - Hole by Hole'!F131,"="&amp;$F$2-1))+(COUNTIF('Round 2 - Hole by Hole'!G131,"="&amp;$G$2-1))+(COUNTIF('Round 2 - Hole by Hole'!H131,"="&amp;$H$2-1))+(COUNTIF('Round 2 - Hole by Hole'!I131,"="&amp;$I$2-1))+(COUNTIF('Round 2 - Hole by Hole'!J131,"="&amp;$J$2-1))+(COUNTIF('Round 2 - Hole by Hole'!L131,"="&amp;$L$2-1))+(COUNTIF('Round 2 - Hole by Hole'!M131,"="&amp;$M$2-1))+(COUNTIF('Round 2 - Hole by Hole'!N131,"="&amp;$N$2-1))+(COUNTIF('Round 2 - Hole by Hole'!O131,"="&amp;$O$2-1))+(COUNTIF('Round 2 - Hole by Hole'!P131,"="&amp;$P$2-1))+(COUNTIF('Round 2 - Hole by Hole'!Q131,"="&amp;$Q$2-1))+(COUNTIF('Round 2 - Hole by Hole'!R131,"="&amp;$R$2-1))+(COUNTIF('Round 2 - Hole by Hole'!S131,"="&amp;$S$2-1))+(COUNTIF('Round 2 - Hole by Hole'!T131,"="&amp;$T$2-1))</f>
        <v>3</v>
      </c>
      <c r="L134" s="87">
        <f>SUM(COUNTIF('Round 2 - Hole by Hole'!B131,"="&amp;$B$2))+(COUNTIF('Round 2 - Hole by Hole'!C131,"="&amp;$C$2))+(COUNTIF('Round 2 - Hole by Hole'!D131,"="&amp;$D$2))+(COUNTIF('Round 2 - Hole by Hole'!E131,"="&amp;$E$2))+(COUNTIF('Round 2 - Hole by Hole'!F131,"="&amp;$F$2))+(COUNTIF('Round 2 - Hole by Hole'!G131,"="&amp;$G$2))+(COUNTIF('Round 2 - Hole by Hole'!H131,"="&amp;$H$2))+(COUNTIF('Round 2 - Hole by Hole'!I131,"="&amp;$I$2))+(COUNTIF('Round 2 - Hole by Hole'!J131,"="&amp;$J$2))+(COUNTIF('Round 2 - Hole by Hole'!L131,"="&amp;$L$2))+(COUNTIF('Round 2 - Hole by Hole'!M131,"="&amp;$M$2))+(COUNTIF('Round 2 - Hole by Hole'!N131,"="&amp;$N$2))+(COUNTIF('Round 2 - Hole by Hole'!O131,"="&amp;$O$2))+(COUNTIF('Round 2 - Hole by Hole'!P131,"="&amp;$P$2))+(COUNTIF('Round 2 - Hole by Hole'!Q131,"="&amp;$Q$2))+(COUNTIF('Round 2 - Hole by Hole'!R131,"="&amp;$R$2))+(COUNTIF('Round 2 - Hole by Hole'!S131,"="&amp;$S$2))+(COUNTIF('Round 2 - Hole by Hole'!T131,"="&amp;$T$2))</f>
        <v>11</v>
      </c>
      <c r="M134" s="87">
        <f>SUM(COUNTIF('Round 2 - Hole by Hole'!B131,"="&amp;$B$2+1))+(COUNTIF('Round 2 - Hole by Hole'!C131,"="&amp;$C$2+1))+(COUNTIF('Round 2 - Hole by Hole'!D131,"="&amp;$D$2+1))+(COUNTIF('Round 2 - Hole by Hole'!E131,"="&amp;$E$2+1))+(COUNTIF('Round 2 - Hole by Hole'!F131,"="&amp;$F$2+1))+(COUNTIF('Round 2 - Hole by Hole'!G131,"="&amp;$G$2+1))+(COUNTIF('Round 2 - Hole by Hole'!H131,"="&amp;$H$2+1))+(COUNTIF('Round 2 - Hole by Hole'!I131,"="&amp;$I$2+1))+(COUNTIF('Round 2 - Hole by Hole'!J131,"="&amp;$J$2+1))+(COUNTIF('Round 2 - Hole by Hole'!L131,"="&amp;$L$2+1))+(COUNTIF('Round 2 - Hole by Hole'!M131,"="&amp;$M$2+1))+(COUNTIF('Round 2 - Hole by Hole'!N131,"="&amp;$N$2+1))+(COUNTIF('Round 2 - Hole by Hole'!O131,"="&amp;$O$2+1))+(COUNTIF('Round 2 - Hole by Hole'!P131,"="&amp;$P$2+1))+(COUNTIF('Round 2 - Hole by Hole'!Q131,"="&amp;$Q$2+1))+(COUNTIF('Round 2 - Hole by Hole'!R131,"="&amp;$R$2+1))+(COUNTIF('Round 2 - Hole by Hole'!S131,"="&amp;$S$2+1))+(COUNTIF('Round 2 - Hole by Hole'!T131,"="&amp;$T$2+1))</f>
        <v>3</v>
      </c>
      <c r="N134" s="87">
        <f>SUM(COUNTIF('Round 2 - Hole by Hole'!B131,"="&amp;$B$2+2))+(COUNTIF('Round 2 - Hole by Hole'!C131,"="&amp;$C$2+2))+(COUNTIF('Round 2 - Hole by Hole'!D131,"="&amp;$D$2+2))+(COUNTIF('Round 2 - Hole by Hole'!E131,"="&amp;$E$2+2))+(COUNTIF('Round 2 - Hole by Hole'!F131,"="&amp;$F$2+2))+(COUNTIF('Round 2 - Hole by Hole'!G131,"="&amp;$G$2+2))+(COUNTIF('Round 2 - Hole by Hole'!H131,"="&amp;$H$2+2))+(COUNTIF('Round 2 - Hole by Hole'!I131,"="&amp;$I$2+2))+(COUNTIF('Round 2 - Hole by Hole'!J131,"="&amp;$J$2+2))+(COUNTIF('Round 2 - Hole by Hole'!L131,"="&amp;$L$2+2))+(COUNTIF('Round 2 - Hole by Hole'!M131,"="&amp;$M$2+2))+(COUNTIF('Round 2 - Hole by Hole'!N131,"="&amp;$N$2+2))+(COUNTIF('Round 2 - Hole by Hole'!O131,"="&amp;$O$2+2))+(COUNTIF('Round 2 - Hole by Hole'!P131,"="&amp;$P$2+2))+(COUNTIF('Round 2 - Hole by Hole'!Q131,"="&amp;$Q$2+2))+(COUNTIF('Round 2 - Hole by Hole'!R131,"="&amp;$R$2+2))+(COUNTIF('Round 2 - Hole by Hole'!S131,"="&amp;$S$2+2))+(COUNTIF('Round 2 - Hole by Hole'!T131,"="&amp;$T$2+2))</f>
        <v>1</v>
      </c>
      <c r="O134" s="87">
        <f>SUM(COUNTIF('Round 2 - Hole by Hole'!B131,"&gt;"&amp;$B$2+2.1))+(COUNTIF('Round 2 - Hole by Hole'!C131,"&gt;"&amp;$C$2+2.1))+(COUNTIF('Round 2 - Hole by Hole'!D131,"&gt;"&amp;$D$2+2.1))+(COUNTIF('Round 2 - Hole by Hole'!E131,"&gt;"&amp;$E$2+2.1))+(COUNTIF('Round 2 - Hole by Hole'!F131,"&gt;"&amp;$F$2+2.1))+(COUNTIF('Round 2 - Hole by Hole'!G131,"&gt;"&amp;$G$2+2.1))+(COUNTIF('Round 2 - Hole by Hole'!H131,"&gt;"&amp;$H$2+2.1))+(COUNTIF('Round 2 - Hole by Hole'!I131,"&gt;"&amp;$I$2+2.1))+(COUNTIF('Round 2 - Hole by Hole'!J131,"&gt;"&amp;$J$2+2.1))+(COUNTIF('Round 2 - Hole by Hole'!L131,"&gt;"&amp;$L$2+2.1))+(COUNTIF('Round 2 - Hole by Hole'!M131,"&gt;"&amp;$M$2+2.1))+(COUNTIF('Round 2 - Hole by Hole'!N131,"&gt;"&amp;$N$2+2.1))+(COUNTIF('Round 2 - Hole by Hole'!O131,"&gt;"&amp;$O$2+2.1))+(COUNTIF('Round 2 - Hole by Hole'!P131,"&gt;"&amp;$P$2+2.1))+(COUNTIF('Round 2 - Hole by Hole'!Q131,"&gt;"&amp;$Q$2+2.1))+(COUNTIF('Round 2 - Hole by Hole'!R131,"&gt;"&amp;$R$2+2.1))+(COUNTIF('Round 2 - Hole by Hole'!S131,"&gt;"&amp;$S$2+2.1))+(COUNTIF('Round 2 - Hole by Hole'!T131,"&gt;"&amp;$T$2+2.1))</f>
        <v>0</v>
      </c>
      <c r="Q134" s="86">
        <f>SUM(COUNTIF('Round 3 - Hole by Hole'!B131,"&lt;"&amp;$B$3-1.9))+(COUNTIF('Round 3 - Hole by Hole'!C131,"&lt;"&amp;$C$3-1.9))+(COUNTIF('Round 3 - Hole by Hole'!D131,"&lt;"&amp;$D$3-1.9))+(COUNTIF('Round 3 - Hole by Hole'!E131,"&lt;"&amp;$E$3-1.9))+(COUNTIF('Round 3 - Hole by Hole'!F131,"&lt;"&amp;$F$3-1.9))+(COUNTIF('Round 3 - Hole by Hole'!G131,"&lt;"&amp;$G$3-1.9))+(COUNTIF('Round 3 - Hole by Hole'!H131,"&lt;"&amp;$H$3-1.9))+(COUNTIF('Round 3 - Hole by Hole'!I131,"&lt;"&amp;$I$3-1.9))+(COUNTIF('Round 3 - Hole by Hole'!J131,"&lt;"&amp;$J$3-1.9))+(COUNTIF('Round 3 - Hole by Hole'!L131,"&lt;"&amp;$L$3-1.9))+(COUNTIF('Round 3 - Hole by Hole'!M131,"&lt;"&amp;$M$3-1.9))+(COUNTIF('Round 3 - Hole by Hole'!N131,"&lt;"&amp;$N$3-1.9))+(COUNTIF('Round 3 - Hole by Hole'!O131,"&lt;"&amp;$O$3-1.9))+(COUNTIF('Round 3 - Hole by Hole'!P131,"&lt;"&amp;$P$3-1.9))+(COUNTIF('Round 3 - Hole by Hole'!Q131,"&lt;"&amp;$Q$3-1.9))+(COUNTIF('Round 3 - Hole by Hole'!R131,"&lt;"&amp;$R$3-1.9))+(COUNTIF('Round 3 - Hole by Hole'!S131,"&lt;"&amp;$S$3-1.9))+(COUNTIF('Round 3 - Hole by Hole'!T131,"&lt;"&amp;$T$3-1.9))</f>
        <v>0</v>
      </c>
      <c r="R134" s="87">
        <f>SUM(COUNTIF('Round 3 - Hole by Hole'!B131,"="&amp;$B$3-1))+(COUNTIF('Round 3 - Hole by Hole'!C131,"="&amp;$C$3-1))+(COUNTIF('Round 3 - Hole by Hole'!D131,"="&amp;$D$3-1))+(COUNTIF('Round 3 - Hole by Hole'!E131,"="&amp;$E$3-1))+(COUNTIF('Round 3 - Hole by Hole'!F131,"="&amp;$F$3-1))+(COUNTIF('Round 3 - Hole by Hole'!G131,"="&amp;$G$3-1))+(COUNTIF('Round 3 - Hole by Hole'!H131,"="&amp;$H$3-1))+(COUNTIF('Round 3 - Hole by Hole'!I131,"="&amp;$I$3-1))+(COUNTIF('Round 3 - Hole by Hole'!J131,"="&amp;$J$3-1))+(COUNTIF('Round 3 - Hole by Hole'!L131,"="&amp;$L$3-1))+(COUNTIF('Round 3 - Hole by Hole'!M131,"="&amp;$M$3-1))+(COUNTIF('Round 3 - Hole by Hole'!N131,"="&amp;$N$3-1))+(COUNTIF('Round 3 - Hole by Hole'!O131,"="&amp;$O$3-1))+(COUNTIF('Round 3 - Hole by Hole'!P131,"="&amp;$P$3-1))+(COUNTIF('Round 3 - Hole by Hole'!Q131,"="&amp;$Q$3-1))+(COUNTIF('Round 3 - Hole by Hole'!R131,"="&amp;$R$3-1))+(COUNTIF('Round 3 - Hole by Hole'!S131,"="&amp;$S$3-1))+(COUNTIF('Round 3 - Hole by Hole'!T131,"="&amp;$T$3-1))</f>
        <v>0</v>
      </c>
      <c r="S134" s="87">
        <f>SUM(COUNTIF('Round 3 - Hole by Hole'!B131,"="&amp;$B$3))+(COUNTIF('Round 3 - Hole by Hole'!C131,"="&amp;$C$3))+(COUNTIF('Round 3 - Hole by Hole'!D131,"="&amp;$D$3))+(COUNTIF('Round 3 - Hole by Hole'!E131,"="&amp;$E$3))+(COUNTIF('Round 3 - Hole by Hole'!F131,"="&amp;$F$3))+(COUNTIF('Round 3 - Hole by Hole'!G131,"="&amp;$G$3))+(COUNTIF('Round 3 - Hole by Hole'!H131,"="&amp;$H$3))+(COUNTIF('Round 3 - Hole by Hole'!I131,"="&amp;$I$3))+(COUNTIF('Round 3 - Hole by Hole'!J131,"="&amp;$J$3))+(COUNTIF('Round 3 - Hole by Hole'!L131,"="&amp;$L$3))+(COUNTIF('Round 3 - Hole by Hole'!M131,"="&amp;$M$3))+(COUNTIF('Round 3 - Hole by Hole'!N131,"="&amp;$N$3))+(COUNTIF('Round 3 - Hole by Hole'!O131,"="&amp;$O$3))+(COUNTIF('Round 3 - Hole by Hole'!P131,"="&amp;$P$3))+(COUNTIF('Round 3 - Hole by Hole'!Q131,"="&amp;$Q$3))+(COUNTIF('Round 3 - Hole by Hole'!R131,"="&amp;$R$3))+(COUNTIF('Round 3 - Hole by Hole'!S131,"="&amp;$S$3))+(COUNTIF('Round 3 - Hole by Hole'!T131,"="&amp;$T$3))</f>
        <v>16</v>
      </c>
      <c r="T134" s="87">
        <f>SUM(COUNTIF('Round 3 - Hole by Hole'!B131,"="&amp;$B$3+1))+(COUNTIF('Round 3 - Hole by Hole'!C131,"="&amp;$C$3+1))+(COUNTIF('Round 3 - Hole by Hole'!D131,"="&amp;$D$3+1))+(COUNTIF('Round 3 - Hole by Hole'!E131,"="&amp;$E$3+1))+(COUNTIF('Round 3 - Hole by Hole'!F131,"="&amp;$F$3+1))+(COUNTIF('Round 3 - Hole by Hole'!G131,"="&amp;$G$3+1))+(COUNTIF('Round 3 - Hole by Hole'!H131,"="&amp;$H$3+1))+(COUNTIF('Round 3 - Hole by Hole'!I131,"="&amp;$I$3+1))+(COUNTIF('Round 3 - Hole by Hole'!J131,"="&amp;$J$3+1))+(COUNTIF('Round 3 - Hole by Hole'!L131,"="&amp;$L$3+1))+(COUNTIF('Round 3 - Hole by Hole'!M131,"="&amp;$M$3+1))+(COUNTIF('Round 3 - Hole by Hole'!N131,"="&amp;$N$3+1))+(COUNTIF('Round 3 - Hole by Hole'!O131,"="&amp;$O$3+1))+(COUNTIF('Round 3 - Hole by Hole'!P131,"="&amp;$P$3+1))+(COUNTIF('Round 3 - Hole by Hole'!Q131,"="&amp;$Q$3+1))+(COUNTIF('Round 3 - Hole by Hole'!R131,"="&amp;$R$3+1))+(COUNTIF('Round 3 - Hole by Hole'!S131,"="&amp;$S$3+1))+(COUNTIF('Round 3 - Hole by Hole'!T131,"="&amp;$T$3+1))</f>
        <v>2</v>
      </c>
      <c r="U134" s="87">
        <f>SUM(COUNTIF('Round 3 - Hole by Hole'!B131,"="&amp;$B$3+2))+(COUNTIF('Round 3 - Hole by Hole'!C131,"="&amp;$C$3+2))+(COUNTIF('Round 3 - Hole by Hole'!D131,"="&amp;$D$3+2))+(COUNTIF('Round 3 - Hole by Hole'!E131,"="&amp;$E$3+2))+(COUNTIF('Round 3 - Hole by Hole'!F131,"="&amp;$F$3+2))+(COUNTIF('Round 3 - Hole by Hole'!G131,"="&amp;$G$3+2))+(COUNTIF('Round 3 - Hole by Hole'!H131,"="&amp;$H$3+2))+(COUNTIF('Round 3 - Hole by Hole'!I131,"="&amp;$I$3+2))+(COUNTIF('Round 3 - Hole by Hole'!J131,"="&amp;$J$3+2))+(COUNTIF('Round 3 - Hole by Hole'!L131,"="&amp;$L$3+2))+(COUNTIF('Round 3 - Hole by Hole'!M131,"="&amp;$M$3+2))+(COUNTIF('Round 3 - Hole by Hole'!N131,"="&amp;$N$3+2))+(COUNTIF('Round 3 - Hole by Hole'!O131,"="&amp;$O$3+2))+(COUNTIF('Round 3 - Hole by Hole'!P131,"="&amp;$P$3+2))+(COUNTIF('Round 3 - Hole by Hole'!Q131,"="&amp;$Q$3+2))+(COUNTIF('Round 3 - Hole by Hole'!R131,"="&amp;$R$3+2))+(COUNTIF('Round 3 - Hole by Hole'!S131,"="&amp;$S$3+2))+(COUNTIF('Round 3 - Hole by Hole'!T131,"="&amp;$T$3+2))</f>
        <v>0</v>
      </c>
      <c r="V134" s="87">
        <f>SUM(COUNTIF('Round 3 - Hole by Hole'!B131,"&gt;"&amp;$B$3+2.1))+(COUNTIF('Round 3 - Hole by Hole'!C131,"&gt;"&amp;$C$3+2.1))+(COUNTIF('Round 3 - Hole by Hole'!D131,"&gt;"&amp;$D$3+2.1))+(COUNTIF('Round 3 - Hole by Hole'!E131,"&gt;"&amp;$E$3+2.1))+(COUNTIF('Round 3 - Hole by Hole'!F131,"&gt;"&amp;$F$3+2.1))+(COUNTIF('Round 3 - Hole by Hole'!G131,"&gt;"&amp;$G$3+2.1))+(COUNTIF('Round 3 - Hole by Hole'!H131,"&gt;"&amp;$H$3+2.1))+(COUNTIF('Round 3 - Hole by Hole'!I131,"&gt;"&amp;$I$3+2.1))+(COUNTIF('Round 3 - Hole by Hole'!J131,"&gt;"&amp;$J$3+2.1))+(COUNTIF('Round 3 - Hole by Hole'!L131,"&gt;"&amp;$L$3+2.1))+(COUNTIF('Round 3 - Hole by Hole'!M131,"&gt;"&amp;$M$3+2.1))+(COUNTIF('Round 3 - Hole by Hole'!N131,"&gt;"&amp;$N$3+2.1))+(COUNTIF('Round 3 - Hole by Hole'!O131,"&gt;"&amp;$O$3+2.1))+(COUNTIF('Round 3 - Hole by Hole'!P131,"&gt;"&amp;$P$3+2.1))+(COUNTIF('Round 3 - Hole by Hole'!Q131,"&gt;"&amp;$Q$3+2.1))+(COUNTIF('Round 3 - Hole by Hole'!R131,"&gt;"&amp;$R$3+2.1))+(COUNTIF('Round 3 - Hole by Hole'!S131,"&gt;"&amp;$S$3+2.1))+(COUNTIF('Round 3 - Hole by Hole'!T131,"&gt;"&amp;$T$3+2.1))</f>
        <v>0</v>
      </c>
      <c r="X134" s="86">
        <f>SUM(C134,J134,Q134)</f>
        <v>0</v>
      </c>
      <c r="Y134" s="86">
        <f t="shared" ref="Y134:Y138" si="189">SUM(D134,K134,R134)</f>
        <v>7</v>
      </c>
      <c r="Z134" s="86">
        <f t="shared" ref="Z134:Z138" si="190">SUM(E134,L134,S134)</f>
        <v>39</v>
      </c>
      <c r="AA134" s="86">
        <f t="shared" ref="AA134:AA138" si="191">SUM(F134,M134,T134)</f>
        <v>7</v>
      </c>
      <c r="AB134" s="86">
        <f t="shared" ref="AB134:AB138" si="192">SUM(G134,N134,U134)</f>
        <v>1</v>
      </c>
      <c r="AC134" s="86">
        <f>SUM(H134,O134,V134)</f>
        <v>0</v>
      </c>
    </row>
    <row r="135" spans="1:29">
      <c r="A135" s="60" t="str">
        <f>'Players by Team'!A51</f>
        <v>AVERY BLAKE</v>
      </c>
      <c r="B135" s="90"/>
      <c r="C135" s="110">
        <f>SUM(COUNTIF('Round 1 - Hole by Hole'!B132,"&lt;"&amp;$B$2-1.9))+(COUNTIF('Round 1 - Hole by Hole'!C132,"&lt;"&amp;$C$2-1.9))+(COUNTIF('Round 1 - Hole by Hole'!D132,"&lt;"&amp;$D$2-1.9))+(COUNTIF('Round 1 - Hole by Hole'!E132,"&lt;"&amp;$E$2-1.9))+(COUNTIF('Round 1 - Hole by Hole'!F132,"&lt;"&amp;$F$2-1.9))+(COUNTIF('Round 1 - Hole by Hole'!G132,"&lt;"&amp;$G$2-1.9))+(COUNTIF('Round 1 - Hole by Hole'!H132,"&lt;"&amp;$H$2-1.9))+(COUNTIF('Round 1 - Hole by Hole'!I132,"&lt;"&amp;$I$2-1.9))+(COUNTIF('Round 1 - Hole by Hole'!J132,"&lt;"&amp;$J$2-1.9))+(COUNTIF('Round 1 - Hole by Hole'!L132,"&lt;"&amp;$L$2-1.9))+(COUNTIF('Round 1 - Hole by Hole'!M132,"&lt;"&amp;$M$2-1.9))+(COUNTIF('Round 1 - Hole by Hole'!N132,"&lt;"&amp;$N$2-1.9))+(COUNTIF('Round 1 - Hole by Hole'!O132,"&lt;"&amp;$O$2-1.9))+(COUNTIF('Round 1 - Hole by Hole'!P132,"&lt;"&amp;$P$2-1.9))+(COUNTIF('Round 1 - Hole by Hole'!Q132,"&lt;"&amp;$Q$2-1.9))+(COUNTIF('Round 1 - Hole by Hole'!R132,"&lt;"&amp;$R$2-1.9))+(COUNTIF('Round 1 - Hole by Hole'!S132,"&lt;"&amp;$S$2-1.9))+(COUNTIF('Round 1 - Hole by Hole'!T132,"&lt;"&amp;$T$2-1.9))</f>
        <v>0</v>
      </c>
      <c r="D135" s="110">
        <f>SUM(COUNTIF('Round 1 - Hole by Hole'!B132,"="&amp;$B$2-1))+(COUNTIF('Round 1 - Hole by Hole'!C132,"="&amp;$C$2-1))+(COUNTIF('Round 1 - Hole by Hole'!D132,"="&amp;$D$2-1))+(COUNTIF('Round 1 - Hole by Hole'!E132,"="&amp;$E$2-1))+(COUNTIF('Round 1 - Hole by Hole'!F132,"="&amp;$F$2-1))+(COUNTIF('Round 1 - Hole by Hole'!G132,"="&amp;$G$2-1))+(COUNTIF('Round 1 - Hole by Hole'!H132,"="&amp;$H$2-1))+(COUNTIF('Round 1 - Hole by Hole'!I132,"="&amp;$I$2-1))+(COUNTIF('Round 1 - Hole by Hole'!J132,"="&amp;$J$2-1))+(COUNTIF('Round 1 - Hole by Hole'!L132,"="&amp;$L$2-1))+(COUNTIF('Round 1 - Hole by Hole'!M132,"="&amp;$M$2-1))+(COUNTIF('Round 1 - Hole by Hole'!N132,"="&amp;$N$2-1))+(COUNTIF('Round 1 - Hole by Hole'!O132,"="&amp;$O$2-1))+(COUNTIF('Round 1 - Hole by Hole'!P132,"="&amp;$P$2-1))+(COUNTIF('Round 1 - Hole by Hole'!Q132,"="&amp;$Q$2-1))+(COUNTIF('Round 1 - Hole by Hole'!R132,"="&amp;$R$2-1))+(COUNTIF('Round 1 - Hole by Hole'!S132,"="&amp;$S$2-1))+(COUNTIF('Round 1 - Hole by Hole'!T132,"="&amp;$T$2-1))</f>
        <v>3</v>
      </c>
      <c r="E135" s="110">
        <f>SUM(COUNTIF('Round 1 - Hole by Hole'!B132,"="&amp;$B$2))+(COUNTIF('Round 1 - Hole by Hole'!C132,"="&amp;$C$2))+(COUNTIF('Round 1 - Hole by Hole'!D132,"="&amp;$D$2))+(COUNTIF('Round 1 - Hole by Hole'!E132,"="&amp;$E$2))+(COUNTIF('Round 1 - Hole by Hole'!F132,"="&amp;$F$2))+(COUNTIF('Round 1 - Hole by Hole'!G132,"="&amp;$G$2))+(COUNTIF('Round 1 - Hole by Hole'!H132,"="&amp;$H$2))+(COUNTIF('Round 1 - Hole by Hole'!I132,"="&amp;$I$2))+(COUNTIF('Round 1 - Hole by Hole'!J132,"="&amp;$J$2))+(COUNTIF('Round 1 - Hole by Hole'!L132,"="&amp;$L$2))+(COUNTIF('Round 1 - Hole by Hole'!M132,"="&amp;$M$2))+(COUNTIF('Round 1 - Hole by Hole'!N132,"="&amp;$N$2))+(COUNTIF('Round 1 - Hole by Hole'!O132,"="&amp;$O$2))+(COUNTIF('Round 1 - Hole by Hole'!P132,"="&amp;$P$2))+(COUNTIF('Round 1 - Hole by Hole'!Q132,"="&amp;$Q$2))+(COUNTIF('Round 1 - Hole by Hole'!R132,"="&amp;$R$2))+(COUNTIF('Round 1 - Hole by Hole'!S132,"="&amp;$S$2))+(COUNTIF('Round 1 - Hole by Hole'!T132,"="&amp;$T$2))</f>
        <v>10</v>
      </c>
      <c r="F135" s="110">
        <f>SUM(COUNTIF('Round 1 - Hole by Hole'!B132,"="&amp;$B$2+1))+(COUNTIF('Round 1 - Hole by Hole'!C132,"="&amp;$C$2+1))+(COUNTIF('Round 1 - Hole by Hole'!D132,"="&amp;$D$2+1))+(COUNTIF('Round 1 - Hole by Hole'!E132,"="&amp;$E$2+1))+(COUNTIF('Round 1 - Hole by Hole'!F132,"="&amp;$F$2+1))+(COUNTIF('Round 1 - Hole by Hole'!G132,"="&amp;$G$2+1))+(COUNTIF('Round 1 - Hole by Hole'!H132,"="&amp;$H$2+1))+(COUNTIF('Round 1 - Hole by Hole'!I132,"="&amp;$I$2+1))+(COUNTIF('Round 1 - Hole by Hole'!J132,"="&amp;$J$2+1))+(COUNTIF('Round 1 - Hole by Hole'!L132,"="&amp;$L$2+1))+(COUNTIF('Round 1 - Hole by Hole'!M132,"="&amp;$M$2+1))+(COUNTIF('Round 1 - Hole by Hole'!N132,"="&amp;$N$2+1))+(COUNTIF('Round 1 - Hole by Hole'!O132,"="&amp;$O$2+1))+(COUNTIF('Round 1 - Hole by Hole'!P132,"="&amp;$P$2+1))+(COUNTIF('Round 1 - Hole by Hole'!Q132,"="&amp;$Q$2+1))+(COUNTIF('Round 1 - Hole by Hole'!R132,"="&amp;$R$2+1))+(COUNTIF('Round 1 - Hole by Hole'!S132,"="&amp;$S$2+1))+(COUNTIF('Round 1 - Hole by Hole'!T132,"="&amp;$T$2+1))</f>
        <v>3</v>
      </c>
      <c r="G135" s="110">
        <f>SUM(COUNTIF('Round 1 - Hole by Hole'!B132,"="&amp;$B$2+2))+(COUNTIF('Round 1 - Hole by Hole'!C132,"="&amp;$C$2+2))+(COUNTIF('Round 1 - Hole by Hole'!D132,"="&amp;$D$2+2))+(COUNTIF('Round 1 - Hole by Hole'!E132,"="&amp;$E$2+2))+(COUNTIF('Round 1 - Hole by Hole'!F132,"="&amp;$F$2+2))+(COUNTIF('Round 1 - Hole by Hole'!G132,"="&amp;$G$2+2))+(COUNTIF('Round 1 - Hole by Hole'!H132,"="&amp;$H$2+2))+(COUNTIF('Round 1 - Hole by Hole'!I132,"="&amp;$I$2+2))+(COUNTIF('Round 1 - Hole by Hole'!J132,"="&amp;$J$2+2))+(COUNTIF('Round 1 - Hole by Hole'!L132,"="&amp;$L$2+2))+(COUNTIF('Round 1 - Hole by Hole'!M132,"="&amp;$M$2+2))+(COUNTIF('Round 1 - Hole by Hole'!N132,"="&amp;$N$2+2))+(COUNTIF('Round 1 - Hole by Hole'!O132,"="&amp;$O$2+2))+(COUNTIF('Round 1 - Hole by Hole'!P132,"="&amp;$P$2+2))+(COUNTIF('Round 1 - Hole by Hole'!Q132,"="&amp;$Q$2+2))+(COUNTIF('Round 1 - Hole by Hole'!R132,"="&amp;$R$2+2))+(COUNTIF('Round 1 - Hole by Hole'!S132,"="&amp;$S$2+2))+(COUNTIF('Round 1 - Hole by Hole'!T132,"="&amp;$T$2+2))</f>
        <v>2</v>
      </c>
      <c r="H135" s="110">
        <f>SUM(COUNTIF('Round 1 - Hole by Hole'!B132,"&gt;"&amp;$B$2+2.1))+(COUNTIF('Round 1 - Hole by Hole'!C132,"&gt;"&amp;$C$2+2.1))+(COUNTIF('Round 1 - Hole by Hole'!D132,"&gt;"&amp;$D$2+2.1))+(COUNTIF('Round 1 - Hole by Hole'!E132,"&gt;"&amp;$E$2+2.1))+(COUNTIF('Round 1 - Hole by Hole'!F132,"&gt;"&amp;$F$2+2.1))+(COUNTIF('Round 1 - Hole by Hole'!G132,"&gt;"&amp;$G$2+2.1))+(COUNTIF('Round 1 - Hole by Hole'!H132,"&gt;"&amp;$H$2+2.1))+(COUNTIF('Round 1 - Hole by Hole'!I132,"&gt;"&amp;$I$2+2.1))+(COUNTIF('Round 1 - Hole by Hole'!J132,"&gt;"&amp;$J$2+2.1))+(COUNTIF('Round 1 - Hole by Hole'!L132,"&gt;"&amp;$L$2+2.1))+(COUNTIF('Round 1 - Hole by Hole'!M132,"&gt;"&amp;$M$2+2.1))+(COUNTIF('Round 1 - Hole by Hole'!N132,"&gt;"&amp;$N$2+2.1))+(COUNTIF('Round 1 - Hole by Hole'!O132,"&gt;"&amp;$O$2+2.1))+(COUNTIF('Round 1 - Hole by Hole'!P132,"&gt;"&amp;$P$2+2.1))+(COUNTIF('Round 1 - Hole by Hole'!Q132,"&gt;"&amp;$Q$2+2.1))+(COUNTIF('Round 1 - Hole by Hole'!R132,"&gt;"&amp;$R$2+2.1))+(COUNTIF('Round 1 - Hole by Hole'!S132,"&gt;"&amp;$S$2+2.1))+(COUNTIF('Round 1 - Hole by Hole'!T132,"&gt;"&amp;$T$2+2.1))</f>
        <v>0</v>
      </c>
      <c r="J135" s="110">
        <f>SUM(COUNTIF('Round 2 - Hole by Hole'!B132,"&lt;"&amp;$B$2-1.9))+(COUNTIF('Round 2 - Hole by Hole'!C132,"&lt;"&amp;$C$2-1.9))+(COUNTIF('Round 2 - Hole by Hole'!D132,"&lt;"&amp;$D$2-1.9))+(COUNTIF('Round 2 - Hole by Hole'!E132,"&lt;"&amp;$E$2-1.9))+(COUNTIF('Round 2 - Hole by Hole'!F132,"&lt;"&amp;$F$2-1.9))+(COUNTIF('Round 2 - Hole by Hole'!G132,"&lt;"&amp;$G$2-1.9))+(COUNTIF('Round 2 - Hole by Hole'!H132,"&lt;"&amp;$H$2-1.9))+(COUNTIF('Round 2 - Hole by Hole'!I132,"&lt;"&amp;$I$2-1.9))+(COUNTIF('Round 2 - Hole by Hole'!J132,"&lt;"&amp;$J$2-1.9))+(COUNTIF('Round 2 - Hole by Hole'!L132,"&lt;"&amp;$L$2-1.9))+(COUNTIF('Round 2 - Hole by Hole'!M132,"&lt;"&amp;$M$2-1.9))+(COUNTIF('Round 2 - Hole by Hole'!N132,"&lt;"&amp;$N$2-1.9))+(COUNTIF('Round 2 - Hole by Hole'!O132,"&lt;"&amp;$O$2-1.9))+(COUNTIF('Round 2 - Hole by Hole'!P132,"&lt;"&amp;$P$2-1.9))+(COUNTIF('Round 2 - Hole by Hole'!Q132,"&lt;"&amp;$Q$2-1.9))+(COUNTIF('Round 2 - Hole by Hole'!R132,"&lt;"&amp;$R$2-1.9))+(COUNTIF('Round 2 - Hole by Hole'!S132,"&lt;"&amp;$S$2-1.9))+(COUNTIF('Round 2 - Hole by Hole'!T132,"&lt;"&amp;$T$2-1.9))</f>
        <v>0</v>
      </c>
      <c r="K135" s="110">
        <f>SUM(COUNTIF('Round 2 - Hole by Hole'!B132,"="&amp;$B$2-1))+(COUNTIF('Round 2 - Hole by Hole'!C132,"="&amp;$C$2-1))+(COUNTIF('Round 2 - Hole by Hole'!D132,"="&amp;$D$2-1))+(COUNTIF('Round 2 - Hole by Hole'!E132,"="&amp;$E$2-1))+(COUNTIF('Round 2 - Hole by Hole'!F132,"="&amp;$F$2-1))+(COUNTIF('Round 2 - Hole by Hole'!G132,"="&amp;$G$2-1))+(COUNTIF('Round 2 - Hole by Hole'!H132,"="&amp;$H$2-1))+(COUNTIF('Round 2 - Hole by Hole'!I132,"="&amp;$I$2-1))+(COUNTIF('Round 2 - Hole by Hole'!J132,"="&amp;$J$2-1))+(COUNTIF('Round 2 - Hole by Hole'!L132,"="&amp;$L$2-1))+(COUNTIF('Round 2 - Hole by Hole'!M132,"="&amp;$M$2-1))+(COUNTIF('Round 2 - Hole by Hole'!N132,"="&amp;$N$2-1))+(COUNTIF('Round 2 - Hole by Hole'!O132,"="&amp;$O$2-1))+(COUNTIF('Round 2 - Hole by Hole'!P132,"="&amp;$P$2-1))+(COUNTIF('Round 2 - Hole by Hole'!Q132,"="&amp;$Q$2-1))+(COUNTIF('Round 2 - Hole by Hole'!R132,"="&amp;$R$2-1))+(COUNTIF('Round 2 - Hole by Hole'!S132,"="&amp;$S$2-1))+(COUNTIF('Round 2 - Hole by Hole'!T132,"="&amp;$T$2-1))</f>
        <v>1</v>
      </c>
      <c r="L135" s="110">
        <f>SUM(COUNTIF('Round 2 - Hole by Hole'!B132,"="&amp;$B$2))+(COUNTIF('Round 2 - Hole by Hole'!C132,"="&amp;$C$2))+(COUNTIF('Round 2 - Hole by Hole'!D132,"="&amp;$D$2))+(COUNTIF('Round 2 - Hole by Hole'!E132,"="&amp;$E$2))+(COUNTIF('Round 2 - Hole by Hole'!F132,"="&amp;$F$2))+(COUNTIF('Round 2 - Hole by Hole'!G132,"="&amp;$G$2))+(COUNTIF('Round 2 - Hole by Hole'!H132,"="&amp;$H$2))+(COUNTIF('Round 2 - Hole by Hole'!I132,"="&amp;$I$2))+(COUNTIF('Round 2 - Hole by Hole'!J132,"="&amp;$J$2))+(COUNTIF('Round 2 - Hole by Hole'!L132,"="&amp;$L$2))+(COUNTIF('Round 2 - Hole by Hole'!M132,"="&amp;$M$2))+(COUNTIF('Round 2 - Hole by Hole'!N132,"="&amp;$N$2))+(COUNTIF('Round 2 - Hole by Hole'!O132,"="&amp;$O$2))+(COUNTIF('Round 2 - Hole by Hole'!P132,"="&amp;$P$2))+(COUNTIF('Round 2 - Hole by Hole'!Q132,"="&amp;$Q$2))+(COUNTIF('Round 2 - Hole by Hole'!R132,"="&amp;$R$2))+(COUNTIF('Round 2 - Hole by Hole'!S132,"="&amp;$S$2))+(COUNTIF('Round 2 - Hole by Hole'!T132,"="&amp;$T$2))</f>
        <v>11</v>
      </c>
      <c r="M135" s="110">
        <f>SUM(COUNTIF('Round 2 - Hole by Hole'!B132,"="&amp;$B$2+1))+(COUNTIF('Round 2 - Hole by Hole'!C132,"="&amp;$C$2+1))+(COUNTIF('Round 2 - Hole by Hole'!D132,"="&amp;$D$2+1))+(COUNTIF('Round 2 - Hole by Hole'!E132,"="&amp;$E$2+1))+(COUNTIF('Round 2 - Hole by Hole'!F132,"="&amp;$F$2+1))+(COUNTIF('Round 2 - Hole by Hole'!G132,"="&amp;$G$2+1))+(COUNTIF('Round 2 - Hole by Hole'!H132,"="&amp;$H$2+1))+(COUNTIF('Round 2 - Hole by Hole'!I132,"="&amp;$I$2+1))+(COUNTIF('Round 2 - Hole by Hole'!J132,"="&amp;$J$2+1))+(COUNTIF('Round 2 - Hole by Hole'!L132,"="&amp;$L$2+1))+(COUNTIF('Round 2 - Hole by Hole'!M132,"="&amp;$M$2+1))+(COUNTIF('Round 2 - Hole by Hole'!N132,"="&amp;$N$2+1))+(COUNTIF('Round 2 - Hole by Hole'!O132,"="&amp;$O$2+1))+(COUNTIF('Round 2 - Hole by Hole'!P132,"="&amp;$P$2+1))+(COUNTIF('Round 2 - Hole by Hole'!Q132,"="&amp;$Q$2+1))+(COUNTIF('Round 2 - Hole by Hole'!R132,"="&amp;$R$2+1))+(COUNTIF('Round 2 - Hole by Hole'!S132,"="&amp;$S$2+1))+(COUNTIF('Round 2 - Hole by Hole'!T132,"="&amp;$T$2+1))</f>
        <v>6</v>
      </c>
      <c r="N135" s="110">
        <f>SUM(COUNTIF('Round 2 - Hole by Hole'!B132,"="&amp;$B$2+2))+(COUNTIF('Round 2 - Hole by Hole'!C132,"="&amp;$C$2+2))+(COUNTIF('Round 2 - Hole by Hole'!D132,"="&amp;$D$2+2))+(COUNTIF('Round 2 - Hole by Hole'!E132,"="&amp;$E$2+2))+(COUNTIF('Round 2 - Hole by Hole'!F132,"="&amp;$F$2+2))+(COUNTIF('Round 2 - Hole by Hole'!G132,"="&amp;$G$2+2))+(COUNTIF('Round 2 - Hole by Hole'!H132,"="&amp;$H$2+2))+(COUNTIF('Round 2 - Hole by Hole'!I132,"="&amp;$I$2+2))+(COUNTIF('Round 2 - Hole by Hole'!J132,"="&amp;$J$2+2))+(COUNTIF('Round 2 - Hole by Hole'!L132,"="&amp;$L$2+2))+(COUNTIF('Round 2 - Hole by Hole'!M132,"="&amp;$M$2+2))+(COUNTIF('Round 2 - Hole by Hole'!N132,"="&amp;$N$2+2))+(COUNTIF('Round 2 - Hole by Hole'!O132,"="&amp;$O$2+2))+(COUNTIF('Round 2 - Hole by Hole'!P132,"="&amp;$P$2+2))+(COUNTIF('Round 2 - Hole by Hole'!Q132,"="&amp;$Q$2+2))+(COUNTIF('Round 2 - Hole by Hole'!R132,"="&amp;$R$2+2))+(COUNTIF('Round 2 - Hole by Hole'!S132,"="&amp;$S$2+2))+(COUNTIF('Round 2 - Hole by Hole'!T132,"="&amp;$T$2+2))</f>
        <v>0</v>
      </c>
      <c r="O135" s="110">
        <f>SUM(COUNTIF('Round 2 - Hole by Hole'!B132,"&gt;"&amp;$B$2+2.1))+(COUNTIF('Round 2 - Hole by Hole'!C132,"&gt;"&amp;$C$2+2.1))+(COUNTIF('Round 2 - Hole by Hole'!D132,"&gt;"&amp;$D$2+2.1))+(COUNTIF('Round 2 - Hole by Hole'!E132,"&gt;"&amp;$E$2+2.1))+(COUNTIF('Round 2 - Hole by Hole'!F132,"&gt;"&amp;$F$2+2.1))+(COUNTIF('Round 2 - Hole by Hole'!G132,"&gt;"&amp;$G$2+2.1))+(COUNTIF('Round 2 - Hole by Hole'!H132,"&gt;"&amp;$H$2+2.1))+(COUNTIF('Round 2 - Hole by Hole'!I132,"&gt;"&amp;$I$2+2.1))+(COUNTIF('Round 2 - Hole by Hole'!J132,"&gt;"&amp;$J$2+2.1))+(COUNTIF('Round 2 - Hole by Hole'!L132,"&gt;"&amp;$L$2+2.1))+(COUNTIF('Round 2 - Hole by Hole'!M132,"&gt;"&amp;$M$2+2.1))+(COUNTIF('Round 2 - Hole by Hole'!N132,"&gt;"&amp;$N$2+2.1))+(COUNTIF('Round 2 - Hole by Hole'!O132,"&gt;"&amp;$O$2+2.1))+(COUNTIF('Round 2 - Hole by Hole'!P132,"&gt;"&amp;$P$2+2.1))+(COUNTIF('Round 2 - Hole by Hole'!Q132,"&gt;"&amp;$Q$2+2.1))+(COUNTIF('Round 2 - Hole by Hole'!R132,"&gt;"&amp;$R$2+2.1))+(COUNTIF('Round 2 - Hole by Hole'!S132,"&gt;"&amp;$S$2+2.1))+(COUNTIF('Round 2 - Hole by Hole'!T132,"&gt;"&amp;$T$2+2.1))</f>
        <v>0</v>
      </c>
      <c r="Q135" s="110">
        <f>SUM(COUNTIF('Round 3 - Hole by Hole'!B132,"&lt;"&amp;$B$3-1.9))+(COUNTIF('Round 3 - Hole by Hole'!C132,"&lt;"&amp;$C$3-1.9))+(COUNTIF('Round 3 - Hole by Hole'!D132,"&lt;"&amp;$D$3-1.9))+(COUNTIF('Round 3 - Hole by Hole'!E132,"&lt;"&amp;$E$3-1.9))+(COUNTIF('Round 3 - Hole by Hole'!F132,"&lt;"&amp;$F$3-1.9))+(COUNTIF('Round 3 - Hole by Hole'!G132,"&lt;"&amp;$G$3-1.9))+(COUNTIF('Round 3 - Hole by Hole'!H132,"&lt;"&amp;$H$3-1.9))+(COUNTIF('Round 3 - Hole by Hole'!I132,"&lt;"&amp;$I$3-1.9))+(COUNTIF('Round 3 - Hole by Hole'!J132,"&lt;"&amp;$J$3-1.9))+(COUNTIF('Round 3 - Hole by Hole'!L132,"&lt;"&amp;$L$3-1.9))+(COUNTIF('Round 3 - Hole by Hole'!M132,"&lt;"&amp;$M$3-1.9))+(COUNTIF('Round 3 - Hole by Hole'!N132,"&lt;"&amp;$N$3-1.9))+(COUNTIF('Round 3 - Hole by Hole'!O132,"&lt;"&amp;$O$3-1.9))+(COUNTIF('Round 3 - Hole by Hole'!P132,"&lt;"&amp;$P$3-1.9))+(COUNTIF('Round 3 - Hole by Hole'!Q132,"&lt;"&amp;$Q$3-1.9))+(COUNTIF('Round 3 - Hole by Hole'!R132,"&lt;"&amp;$R$3-1.9))+(COUNTIF('Round 3 - Hole by Hole'!S132,"&lt;"&amp;$S$3-1.9))+(COUNTIF('Round 3 - Hole by Hole'!T132,"&lt;"&amp;$T$3-1.9))</f>
        <v>0</v>
      </c>
      <c r="R135" s="110">
        <f>SUM(COUNTIF('Round 3 - Hole by Hole'!B132,"="&amp;$B$3-1))+(COUNTIF('Round 3 - Hole by Hole'!C132,"="&amp;$C$3-1))+(COUNTIF('Round 3 - Hole by Hole'!D132,"="&amp;$D$3-1))+(COUNTIF('Round 3 - Hole by Hole'!E132,"="&amp;$E$3-1))+(COUNTIF('Round 3 - Hole by Hole'!F132,"="&amp;$F$3-1))+(COUNTIF('Round 3 - Hole by Hole'!G132,"="&amp;$G$3-1))+(COUNTIF('Round 3 - Hole by Hole'!H132,"="&amp;$H$3-1))+(COUNTIF('Round 3 - Hole by Hole'!I132,"="&amp;$I$3-1))+(COUNTIF('Round 3 - Hole by Hole'!J132,"="&amp;$J$3-1))+(COUNTIF('Round 3 - Hole by Hole'!L132,"="&amp;$L$3-1))+(COUNTIF('Round 3 - Hole by Hole'!M132,"="&amp;$M$3-1))+(COUNTIF('Round 3 - Hole by Hole'!N132,"="&amp;$N$3-1))+(COUNTIF('Round 3 - Hole by Hole'!O132,"="&amp;$O$3-1))+(COUNTIF('Round 3 - Hole by Hole'!P132,"="&amp;$P$3-1))+(COUNTIF('Round 3 - Hole by Hole'!Q132,"="&amp;$Q$3-1))+(COUNTIF('Round 3 - Hole by Hole'!R132,"="&amp;$R$3-1))+(COUNTIF('Round 3 - Hole by Hole'!S132,"="&amp;$S$3-1))+(COUNTIF('Round 3 - Hole by Hole'!T132,"="&amp;$T$3-1))</f>
        <v>2</v>
      </c>
      <c r="S135" s="110">
        <f>SUM(COUNTIF('Round 3 - Hole by Hole'!B132,"="&amp;$B$3))+(COUNTIF('Round 3 - Hole by Hole'!C132,"="&amp;$C$3))+(COUNTIF('Round 3 - Hole by Hole'!D132,"="&amp;$D$3))+(COUNTIF('Round 3 - Hole by Hole'!E132,"="&amp;$E$3))+(COUNTIF('Round 3 - Hole by Hole'!F132,"="&amp;$F$3))+(COUNTIF('Round 3 - Hole by Hole'!G132,"="&amp;$G$3))+(COUNTIF('Round 3 - Hole by Hole'!H132,"="&amp;$H$3))+(COUNTIF('Round 3 - Hole by Hole'!I132,"="&amp;$I$3))+(COUNTIF('Round 3 - Hole by Hole'!J132,"="&amp;$J$3))+(COUNTIF('Round 3 - Hole by Hole'!L132,"="&amp;$L$3))+(COUNTIF('Round 3 - Hole by Hole'!M132,"="&amp;$M$3))+(COUNTIF('Round 3 - Hole by Hole'!N132,"="&amp;$N$3))+(COUNTIF('Round 3 - Hole by Hole'!O132,"="&amp;$O$3))+(COUNTIF('Round 3 - Hole by Hole'!P132,"="&amp;$P$3))+(COUNTIF('Round 3 - Hole by Hole'!Q132,"="&amp;$Q$3))+(COUNTIF('Round 3 - Hole by Hole'!R132,"="&amp;$R$3))+(COUNTIF('Round 3 - Hole by Hole'!S132,"="&amp;$S$3))+(COUNTIF('Round 3 - Hole by Hole'!T132,"="&amp;$T$3))</f>
        <v>10</v>
      </c>
      <c r="T135" s="110">
        <f>SUM(COUNTIF('Round 3 - Hole by Hole'!B132,"="&amp;$B$3+1))+(COUNTIF('Round 3 - Hole by Hole'!C132,"="&amp;$C$3+1))+(COUNTIF('Round 3 - Hole by Hole'!D132,"="&amp;$D$3+1))+(COUNTIF('Round 3 - Hole by Hole'!E132,"="&amp;$E$3+1))+(COUNTIF('Round 3 - Hole by Hole'!F132,"="&amp;$F$3+1))+(COUNTIF('Round 3 - Hole by Hole'!G132,"="&amp;$G$3+1))+(COUNTIF('Round 3 - Hole by Hole'!H132,"="&amp;$H$3+1))+(COUNTIF('Round 3 - Hole by Hole'!I132,"="&amp;$I$3+1))+(COUNTIF('Round 3 - Hole by Hole'!J132,"="&amp;$J$3+1))+(COUNTIF('Round 3 - Hole by Hole'!L132,"="&amp;$L$3+1))+(COUNTIF('Round 3 - Hole by Hole'!M132,"="&amp;$M$3+1))+(COUNTIF('Round 3 - Hole by Hole'!N132,"="&amp;$N$3+1))+(COUNTIF('Round 3 - Hole by Hole'!O132,"="&amp;$O$3+1))+(COUNTIF('Round 3 - Hole by Hole'!P132,"="&amp;$P$3+1))+(COUNTIF('Round 3 - Hole by Hole'!Q132,"="&amp;$Q$3+1))+(COUNTIF('Round 3 - Hole by Hole'!R132,"="&amp;$R$3+1))+(COUNTIF('Round 3 - Hole by Hole'!S132,"="&amp;$S$3+1))+(COUNTIF('Round 3 - Hole by Hole'!T132,"="&amp;$T$3+1))</f>
        <v>6</v>
      </c>
      <c r="U135" s="110">
        <f>SUM(COUNTIF('Round 3 - Hole by Hole'!B132,"="&amp;$B$3+2))+(COUNTIF('Round 3 - Hole by Hole'!C132,"="&amp;$C$3+2))+(COUNTIF('Round 3 - Hole by Hole'!D132,"="&amp;$D$3+2))+(COUNTIF('Round 3 - Hole by Hole'!E132,"="&amp;$E$3+2))+(COUNTIF('Round 3 - Hole by Hole'!F132,"="&amp;$F$3+2))+(COUNTIF('Round 3 - Hole by Hole'!G132,"="&amp;$G$3+2))+(COUNTIF('Round 3 - Hole by Hole'!H132,"="&amp;$H$3+2))+(COUNTIF('Round 3 - Hole by Hole'!I132,"="&amp;$I$3+2))+(COUNTIF('Round 3 - Hole by Hole'!J132,"="&amp;$J$3+2))+(COUNTIF('Round 3 - Hole by Hole'!L132,"="&amp;$L$3+2))+(COUNTIF('Round 3 - Hole by Hole'!M132,"="&amp;$M$3+2))+(COUNTIF('Round 3 - Hole by Hole'!N132,"="&amp;$N$3+2))+(COUNTIF('Round 3 - Hole by Hole'!O132,"="&amp;$O$3+2))+(COUNTIF('Round 3 - Hole by Hole'!P132,"="&amp;$P$3+2))+(COUNTIF('Round 3 - Hole by Hole'!Q132,"="&amp;$Q$3+2))+(COUNTIF('Round 3 - Hole by Hole'!R132,"="&amp;$R$3+2))+(COUNTIF('Round 3 - Hole by Hole'!S132,"="&amp;$S$3+2))+(COUNTIF('Round 3 - Hole by Hole'!T132,"="&amp;$T$3+2))</f>
        <v>0</v>
      </c>
      <c r="V135" s="110">
        <f>SUM(COUNTIF('Round 3 - Hole by Hole'!B132,"&gt;"&amp;$B$3+2.1))+(COUNTIF('Round 3 - Hole by Hole'!C132,"&gt;"&amp;$C$3+2.1))+(COUNTIF('Round 3 - Hole by Hole'!D132,"&gt;"&amp;$D$3+2.1))+(COUNTIF('Round 3 - Hole by Hole'!E132,"&gt;"&amp;$E$3+2.1))+(COUNTIF('Round 3 - Hole by Hole'!F132,"&gt;"&amp;$F$3+2.1))+(COUNTIF('Round 3 - Hole by Hole'!G132,"&gt;"&amp;$G$3+2.1))+(COUNTIF('Round 3 - Hole by Hole'!H132,"&gt;"&amp;$H$3+2.1))+(COUNTIF('Round 3 - Hole by Hole'!I132,"&gt;"&amp;$I$3+2.1))+(COUNTIF('Round 3 - Hole by Hole'!J132,"&gt;"&amp;$J$3+2.1))+(COUNTIF('Round 3 - Hole by Hole'!L132,"&gt;"&amp;$L$3+2.1))+(COUNTIF('Round 3 - Hole by Hole'!M132,"&gt;"&amp;$M$3+2.1))+(COUNTIF('Round 3 - Hole by Hole'!N132,"&gt;"&amp;$N$3+2.1))+(COUNTIF('Round 3 - Hole by Hole'!O132,"&gt;"&amp;$O$3+2.1))+(COUNTIF('Round 3 - Hole by Hole'!P132,"&gt;"&amp;$P$3+2.1))+(COUNTIF('Round 3 - Hole by Hole'!Q132,"&gt;"&amp;$Q$3+2.1))+(COUNTIF('Round 3 - Hole by Hole'!R132,"&gt;"&amp;$R$3+2.1))+(COUNTIF('Round 3 - Hole by Hole'!S132,"&gt;"&amp;$S$3+2.1))+(COUNTIF('Round 3 - Hole by Hole'!T132,"&gt;"&amp;$T$3+2.1))</f>
        <v>0</v>
      </c>
      <c r="X135" s="110">
        <f t="shared" ref="X135:X138" si="193">SUM(C135,J135,Q135)</f>
        <v>0</v>
      </c>
      <c r="Y135" s="110">
        <f t="shared" si="189"/>
        <v>6</v>
      </c>
      <c r="Z135" s="110">
        <f t="shared" si="190"/>
        <v>31</v>
      </c>
      <c r="AA135" s="110">
        <f t="shared" si="191"/>
        <v>15</v>
      </c>
      <c r="AB135" s="110">
        <f t="shared" si="192"/>
        <v>2</v>
      </c>
      <c r="AC135" s="110">
        <f t="shared" ref="AC135:AC138" si="194">SUM(H135,O135,V135)</f>
        <v>0</v>
      </c>
    </row>
    <row r="136" spans="1:29">
      <c r="A136" s="60" t="str">
        <f>'Players by Team'!A52</f>
        <v>AVA BRUNER</v>
      </c>
      <c r="B136" s="90"/>
      <c r="C136" s="86">
        <f>SUM(COUNTIF('Round 1 - Hole by Hole'!B133,"&lt;"&amp;$B$2-1.9))+(COUNTIF('Round 1 - Hole by Hole'!C133,"&lt;"&amp;$C$2-1.9))+(COUNTIF('Round 1 - Hole by Hole'!D133,"&lt;"&amp;$D$2-1.9))+(COUNTIF('Round 1 - Hole by Hole'!E133,"&lt;"&amp;$E$2-1.9))+(COUNTIF('Round 1 - Hole by Hole'!F133,"&lt;"&amp;$F$2-1.9))+(COUNTIF('Round 1 - Hole by Hole'!G133,"&lt;"&amp;$G$2-1.9))+(COUNTIF('Round 1 - Hole by Hole'!H133,"&lt;"&amp;$H$2-1.9))+(COUNTIF('Round 1 - Hole by Hole'!I133,"&lt;"&amp;$I$2-1.9))+(COUNTIF('Round 1 - Hole by Hole'!J133,"&lt;"&amp;$J$2-1.9))+(COUNTIF('Round 1 - Hole by Hole'!L133,"&lt;"&amp;$L$2-1.9))+(COUNTIF('Round 1 - Hole by Hole'!M133,"&lt;"&amp;$M$2-1.9))+(COUNTIF('Round 1 - Hole by Hole'!N133,"&lt;"&amp;$N$2-1.9))+(COUNTIF('Round 1 - Hole by Hole'!O133,"&lt;"&amp;$O$2-1.9))+(COUNTIF('Round 1 - Hole by Hole'!P133,"&lt;"&amp;$P$2-1.9))+(COUNTIF('Round 1 - Hole by Hole'!Q133,"&lt;"&amp;$Q$2-1.9))+(COUNTIF('Round 1 - Hole by Hole'!R133,"&lt;"&amp;$R$2-1.9))+(COUNTIF('Round 1 - Hole by Hole'!S133,"&lt;"&amp;$S$2-1.9))+(COUNTIF('Round 1 - Hole by Hole'!T133,"&lt;"&amp;$T$2-1.9))</f>
        <v>0</v>
      </c>
      <c r="D136" s="87">
        <f>SUM(COUNTIF('Round 1 - Hole by Hole'!B133,"="&amp;$B$2-1))+(COUNTIF('Round 1 - Hole by Hole'!C133,"="&amp;$C$2-1))+(COUNTIF('Round 1 - Hole by Hole'!D133,"="&amp;$D$2-1))+(COUNTIF('Round 1 - Hole by Hole'!E133,"="&amp;$E$2-1))+(COUNTIF('Round 1 - Hole by Hole'!F133,"="&amp;$F$2-1))+(COUNTIF('Round 1 - Hole by Hole'!G133,"="&amp;$G$2-1))+(COUNTIF('Round 1 - Hole by Hole'!H133,"="&amp;$H$2-1))+(COUNTIF('Round 1 - Hole by Hole'!I133,"="&amp;$I$2-1))+(COUNTIF('Round 1 - Hole by Hole'!J133,"="&amp;$J$2-1))+(COUNTIF('Round 1 - Hole by Hole'!L133,"="&amp;$L$2-1))+(COUNTIF('Round 1 - Hole by Hole'!M133,"="&amp;$M$2-1))+(COUNTIF('Round 1 - Hole by Hole'!N133,"="&amp;$N$2-1))+(COUNTIF('Round 1 - Hole by Hole'!O133,"="&amp;$O$2-1))+(COUNTIF('Round 1 - Hole by Hole'!P133,"="&amp;$P$2-1))+(COUNTIF('Round 1 - Hole by Hole'!Q133,"="&amp;$Q$2-1))+(COUNTIF('Round 1 - Hole by Hole'!R133,"="&amp;$R$2-1))+(COUNTIF('Round 1 - Hole by Hole'!S133,"="&amp;$S$2-1))+(COUNTIF('Round 1 - Hole by Hole'!T133,"="&amp;$T$2-1))</f>
        <v>1</v>
      </c>
      <c r="E136" s="87">
        <f>SUM(COUNTIF('Round 1 - Hole by Hole'!B133,"="&amp;$B$2))+(COUNTIF('Round 1 - Hole by Hole'!C133,"="&amp;$C$2))+(COUNTIF('Round 1 - Hole by Hole'!D133,"="&amp;$D$2))+(COUNTIF('Round 1 - Hole by Hole'!E133,"="&amp;$E$2))+(COUNTIF('Round 1 - Hole by Hole'!F133,"="&amp;$F$2))+(COUNTIF('Round 1 - Hole by Hole'!G133,"="&amp;$G$2))+(COUNTIF('Round 1 - Hole by Hole'!H133,"="&amp;$H$2))+(COUNTIF('Round 1 - Hole by Hole'!I133,"="&amp;$I$2))+(COUNTIF('Round 1 - Hole by Hole'!J133,"="&amp;$J$2))+(COUNTIF('Round 1 - Hole by Hole'!L133,"="&amp;$L$2))+(COUNTIF('Round 1 - Hole by Hole'!M133,"="&amp;$M$2))+(COUNTIF('Round 1 - Hole by Hole'!N133,"="&amp;$N$2))+(COUNTIF('Round 1 - Hole by Hole'!O133,"="&amp;$O$2))+(COUNTIF('Round 1 - Hole by Hole'!P133,"="&amp;$P$2))+(COUNTIF('Round 1 - Hole by Hole'!Q133,"="&amp;$Q$2))+(COUNTIF('Round 1 - Hole by Hole'!R133,"="&amp;$R$2))+(COUNTIF('Round 1 - Hole by Hole'!S133,"="&amp;$S$2))+(COUNTIF('Round 1 - Hole by Hole'!T133,"="&amp;$T$2))</f>
        <v>11</v>
      </c>
      <c r="F136" s="87">
        <f>SUM(COUNTIF('Round 1 - Hole by Hole'!B133,"="&amp;$B$2+1))+(COUNTIF('Round 1 - Hole by Hole'!C133,"="&amp;$C$2+1))+(COUNTIF('Round 1 - Hole by Hole'!D133,"="&amp;$D$2+1))+(COUNTIF('Round 1 - Hole by Hole'!E133,"="&amp;$E$2+1))+(COUNTIF('Round 1 - Hole by Hole'!F133,"="&amp;$F$2+1))+(COUNTIF('Round 1 - Hole by Hole'!G133,"="&amp;$G$2+1))+(COUNTIF('Round 1 - Hole by Hole'!H133,"="&amp;$H$2+1))+(COUNTIF('Round 1 - Hole by Hole'!I133,"="&amp;$I$2+1))+(COUNTIF('Round 1 - Hole by Hole'!J133,"="&amp;$J$2+1))+(COUNTIF('Round 1 - Hole by Hole'!L133,"="&amp;$L$2+1))+(COUNTIF('Round 1 - Hole by Hole'!M133,"="&amp;$M$2+1))+(COUNTIF('Round 1 - Hole by Hole'!N133,"="&amp;$N$2+1))+(COUNTIF('Round 1 - Hole by Hole'!O133,"="&amp;$O$2+1))+(COUNTIF('Round 1 - Hole by Hole'!P133,"="&amp;$P$2+1))+(COUNTIF('Round 1 - Hole by Hole'!Q133,"="&amp;$Q$2+1))+(COUNTIF('Round 1 - Hole by Hole'!R133,"="&amp;$R$2+1))+(COUNTIF('Round 1 - Hole by Hole'!S133,"="&amp;$S$2+1))+(COUNTIF('Round 1 - Hole by Hole'!T133,"="&amp;$T$2+1))</f>
        <v>6</v>
      </c>
      <c r="G136" s="87">
        <f>SUM(COUNTIF('Round 1 - Hole by Hole'!B133,"="&amp;$B$2+2))+(COUNTIF('Round 1 - Hole by Hole'!C133,"="&amp;$C$2+2))+(COUNTIF('Round 1 - Hole by Hole'!D133,"="&amp;$D$2+2))+(COUNTIF('Round 1 - Hole by Hole'!E133,"="&amp;$E$2+2))+(COUNTIF('Round 1 - Hole by Hole'!F133,"="&amp;$F$2+2))+(COUNTIF('Round 1 - Hole by Hole'!G133,"="&amp;$G$2+2))+(COUNTIF('Round 1 - Hole by Hole'!H133,"="&amp;$H$2+2))+(COUNTIF('Round 1 - Hole by Hole'!I133,"="&amp;$I$2+2))+(COUNTIF('Round 1 - Hole by Hole'!J133,"="&amp;$J$2+2))+(COUNTIF('Round 1 - Hole by Hole'!L133,"="&amp;$L$2+2))+(COUNTIF('Round 1 - Hole by Hole'!M133,"="&amp;$M$2+2))+(COUNTIF('Round 1 - Hole by Hole'!N133,"="&amp;$N$2+2))+(COUNTIF('Round 1 - Hole by Hole'!O133,"="&amp;$O$2+2))+(COUNTIF('Round 1 - Hole by Hole'!P133,"="&amp;$P$2+2))+(COUNTIF('Round 1 - Hole by Hole'!Q133,"="&amp;$Q$2+2))+(COUNTIF('Round 1 - Hole by Hole'!R133,"="&amp;$R$2+2))+(COUNTIF('Round 1 - Hole by Hole'!S133,"="&amp;$S$2+2))+(COUNTIF('Round 1 - Hole by Hole'!T133,"="&amp;$T$2+2))</f>
        <v>0</v>
      </c>
      <c r="H136" s="87">
        <f>SUM(COUNTIF('Round 1 - Hole by Hole'!B133,"&gt;"&amp;$B$2+2.1))+(COUNTIF('Round 1 - Hole by Hole'!C133,"&gt;"&amp;$C$2+2.1))+(COUNTIF('Round 1 - Hole by Hole'!D133,"&gt;"&amp;$D$2+2.1))+(COUNTIF('Round 1 - Hole by Hole'!E133,"&gt;"&amp;$E$2+2.1))+(COUNTIF('Round 1 - Hole by Hole'!F133,"&gt;"&amp;$F$2+2.1))+(COUNTIF('Round 1 - Hole by Hole'!G133,"&gt;"&amp;$G$2+2.1))+(COUNTIF('Round 1 - Hole by Hole'!H133,"&gt;"&amp;$H$2+2.1))+(COUNTIF('Round 1 - Hole by Hole'!I133,"&gt;"&amp;$I$2+2.1))+(COUNTIF('Round 1 - Hole by Hole'!J133,"&gt;"&amp;$J$2+2.1))+(COUNTIF('Round 1 - Hole by Hole'!L133,"&gt;"&amp;$L$2+2.1))+(COUNTIF('Round 1 - Hole by Hole'!M133,"&gt;"&amp;$M$2+2.1))+(COUNTIF('Round 1 - Hole by Hole'!N133,"&gt;"&amp;$N$2+2.1))+(COUNTIF('Round 1 - Hole by Hole'!O133,"&gt;"&amp;$O$2+2.1))+(COUNTIF('Round 1 - Hole by Hole'!P133,"&gt;"&amp;$P$2+2.1))+(COUNTIF('Round 1 - Hole by Hole'!Q133,"&gt;"&amp;$Q$2+2.1))+(COUNTIF('Round 1 - Hole by Hole'!R133,"&gt;"&amp;$R$2+2.1))+(COUNTIF('Round 1 - Hole by Hole'!S133,"&gt;"&amp;$S$2+2.1))+(COUNTIF('Round 1 - Hole by Hole'!T133,"&gt;"&amp;$T$2+2.1))</f>
        <v>0</v>
      </c>
      <c r="J136" s="86">
        <f>SUM(COUNTIF('Round 2 - Hole by Hole'!B133,"&lt;"&amp;$B$2-1.9))+(COUNTIF('Round 2 - Hole by Hole'!C133,"&lt;"&amp;$C$2-1.9))+(COUNTIF('Round 2 - Hole by Hole'!D133,"&lt;"&amp;$D$2-1.9))+(COUNTIF('Round 2 - Hole by Hole'!E133,"&lt;"&amp;$E$2-1.9))+(COUNTIF('Round 2 - Hole by Hole'!F133,"&lt;"&amp;$F$2-1.9))+(COUNTIF('Round 2 - Hole by Hole'!G133,"&lt;"&amp;$G$2-1.9))+(COUNTIF('Round 2 - Hole by Hole'!H133,"&lt;"&amp;$H$2-1.9))+(COUNTIF('Round 2 - Hole by Hole'!I133,"&lt;"&amp;$I$2-1.9))+(COUNTIF('Round 2 - Hole by Hole'!J133,"&lt;"&amp;$J$2-1.9))+(COUNTIF('Round 2 - Hole by Hole'!L133,"&lt;"&amp;$L$2-1.9))+(COUNTIF('Round 2 - Hole by Hole'!M133,"&lt;"&amp;$M$2-1.9))+(COUNTIF('Round 2 - Hole by Hole'!N133,"&lt;"&amp;$N$2-1.9))+(COUNTIF('Round 2 - Hole by Hole'!O133,"&lt;"&amp;$O$2-1.9))+(COUNTIF('Round 2 - Hole by Hole'!P133,"&lt;"&amp;$P$2-1.9))+(COUNTIF('Round 2 - Hole by Hole'!Q133,"&lt;"&amp;$Q$2-1.9))+(COUNTIF('Round 2 - Hole by Hole'!R133,"&lt;"&amp;$R$2-1.9))+(COUNTIF('Round 2 - Hole by Hole'!S133,"&lt;"&amp;$S$2-1.9))+(COUNTIF('Round 2 - Hole by Hole'!T133,"&lt;"&amp;$T$2-1.9))</f>
        <v>0</v>
      </c>
      <c r="K136" s="87">
        <f>SUM(COUNTIF('Round 2 - Hole by Hole'!B133,"="&amp;$B$2-1))+(COUNTIF('Round 2 - Hole by Hole'!C133,"="&amp;$C$2-1))+(COUNTIF('Round 2 - Hole by Hole'!D133,"="&amp;$D$2-1))+(COUNTIF('Round 2 - Hole by Hole'!E133,"="&amp;$E$2-1))+(COUNTIF('Round 2 - Hole by Hole'!F133,"="&amp;$F$2-1))+(COUNTIF('Round 2 - Hole by Hole'!G133,"="&amp;$G$2-1))+(COUNTIF('Round 2 - Hole by Hole'!H133,"="&amp;$H$2-1))+(COUNTIF('Round 2 - Hole by Hole'!I133,"="&amp;$I$2-1))+(COUNTIF('Round 2 - Hole by Hole'!J133,"="&amp;$J$2-1))+(COUNTIF('Round 2 - Hole by Hole'!L133,"="&amp;$L$2-1))+(COUNTIF('Round 2 - Hole by Hole'!M133,"="&amp;$M$2-1))+(COUNTIF('Round 2 - Hole by Hole'!N133,"="&amp;$N$2-1))+(COUNTIF('Round 2 - Hole by Hole'!O133,"="&amp;$O$2-1))+(COUNTIF('Round 2 - Hole by Hole'!P133,"="&amp;$P$2-1))+(COUNTIF('Round 2 - Hole by Hole'!Q133,"="&amp;$Q$2-1))+(COUNTIF('Round 2 - Hole by Hole'!R133,"="&amp;$R$2-1))+(COUNTIF('Round 2 - Hole by Hole'!S133,"="&amp;$S$2-1))+(COUNTIF('Round 2 - Hole by Hole'!T133,"="&amp;$T$2-1))</f>
        <v>1</v>
      </c>
      <c r="L136" s="87">
        <f>SUM(COUNTIF('Round 2 - Hole by Hole'!B133,"="&amp;$B$2))+(COUNTIF('Round 2 - Hole by Hole'!C133,"="&amp;$C$2))+(COUNTIF('Round 2 - Hole by Hole'!D133,"="&amp;$D$2))+(COUNTIF('Round 2 - Hole by Hole'!E133,"="&amp;$E$2))+(COUNTIF('Round 2 - Hole by Hole'!F133,"="&amp;$F$2))+(COUNTIF('Round 2 - Hole by Hole'!G133,"="&amp;$G$2))+(COUNTIF('Round 2 - Hole by Hole'!H133,"="&amp;$H$2))+(COUNTIF('Round 2 - Hole by Hole'!I133,"="&amp;$I$2))+(COUNTIF('Round 2 - Hole by Hole'!J133,"="&amp;$J$2))+(COUNTIF('Round 2 - Hole by Hole'!L133,"="&amp;$L$2))+(COUNTIF('Round 2 - Hole by Hole'!M133,"="&amp;$M$2))+(COUNTIF('Round 2 - Hole by Hole'!N133,"="&amp;$N$2))+(COUNTIF('Round 2 - Hole by Hole'!O133,"="&amp;$O$2))+(COUNTIF('Round 2 - Hole by Hole'!P133,"="&amp;$P$2))+(COUNTIF('Round 2 - Hole by Hole'!Q133,"="&amp;$Q$2))+(COUNTIF('Round 2 - Hole by Hole'!R133,"="&amp;$R$2))+(COUNTIF('Round 2 - Hole by Hole'!S133,"="&amp;$S$2))+(COUNTIF('Round 2 - Hole by Hole'!T133,"="&amp;$T$2))</f>
        <v>12</v>
      </c>
      <c r="M136" s="87">
        <f>SUM(COUNTIF('Round 2 - Hole by Hole'!B133,"="&amp;$B$2+1))+(COUNTIF('Round 2 - Hole by Hole'!C133,"="&amp;$C$2+1))+(COUNTIF('Round 2 - Hole by Hole'!D133,"="&amp;$D$2+1))+(COUNTIF('Round 2 - Hole by Hole'!E133,"="&amp;$E$2+1))+(COUNTIF('Round 2 - Hole by Hole'!F133,"="&amp;$F$2+1))+(COUNTIF('Round 2 - Hole by Hole'!G133,"="&amp;$G$2+1))+(COUNTIF('Round 2 - Hole by Hole'!H133,"="&amp;$H$2+1))+(COUNTIF('Round 2 - Hole by Hole'!I133,"="&amp;$I$2+1))+(COUNTIF('Round 2 - Hole by Hole'!J133,"="&amp;$J$2+1))+(COUNTIF('Round 2 - Hole by Hole'!L133,"="&amp;$L$2+1))+(COUNTIF('Round 2 - Hole by Hole'!M133,"="&amp;$M$2+1))+(COUNTIF('Round 2 - Hole by Hole'!N133,"="&amp;$N$2+1))+(COUNTIF('Round 2 - Hole by Hole'!O133,"="&amp;$O$2+1))+(COUNTIF('Round 2 - Hole by Hole'!P133,"="&amp;$P$2+1))+(COUNTIF('Round 2 - Hole by Hole'!Q133,"="&amp;$Q$2+1))+(COUNTIF('Round 2 - Hole by Hole'!R133,"="&amp;$R$2+1))+(COUNTIF('Round 2 - Hole by Hole'!S133,"="&amp;$S$2+1))+(COUNTIF('Round 2 - Hole by Hole'!T133,"="&amp;$T$2+1))</f>
        <v>4</v>
      </c>
      <c r="N136" s="87">
        <f>SUM(COUNTIF('Round 2 - Hole by Hole'!B133,"="&amp;$B$2+2))+(COUNTIF('Round 2 - Hole by Hole'!C133,"="&amp;$C$2+2))+(COUNTIF('Round 2 - Hole by Hole'!D133,"="&amp;$D$2+2))+(COUNTIF('Round 2 - Hole by Hole'!E133,"="&amp;$E$2+2))+(COUNTIF('Round 2 - Hole by Hole'!F133,"="&amp;$F$2+2))+(COUNTIF('Round 2 - Hole by Hole'!G133,"="&amp;$G$2+2))+(COUNTIF('Round 2 - Hole by Hole'!H133,"="&amp;$H$2+2))+(COUNTIF('Round 2 - Hole by Hole'!I133,"="&amp;$I$2+2))+(COUNTIF('Round 2 - Hole by Hole'!J133,"="&amp;$J$2+2))+(COUNTIF('Round 2 - Hole by Hole'!L133,"="&amp;$L$2+2))+(COUNTIF('Round 2 - Hole by Hole'!M133,"="&amp;$M$2+2))+(COUNTIF('Round 2 - Hole by Hole'!N133,"="&amp;$N$2+2))+(COUNTIF('Round 2 - Hole by Hole'!O133,"="&amp;$O$2+2))+(COUNTIF('Round 2 - Hole by Hole'!P133,"="&amp;$P$2+2))+(COUNTIF('Round 2 - Hole by Hole'!Q133,"="&amp;$Q$2+2))+(COUNTIF('Round 2 - Hole by Hole'!R133,"="&amp;$R$2+2))+(COUNTIF('Round 2 - Hole by Hole'!S133,"="&amp;$S$2+2))+(COUNTIF('Round 2 - Hole by Hole'!T133,"="&amp;$T$2+2))</f>
        <v>1</v>
      </c>
      <c r="O136" s="87">
        <f>SUM(COUNTIF('Round 2 - Hole by Hole'!B133,"&gt;"&amp;$B$2+2.1))+(COUNTIF('Round 2 - Hole by Hole'!C133,"&gt;"&amp;$C$2+2.1))+(COUNTIF('Round 2 - Hole by Hole'!D133,"&gt;"&amp;$D$2+2.1))+(COUNTIF('Round 2 - Hole by Hole'!E133,"&gt;"&amp;$E$2+2.1))+(COUNTIF('Round 2 - Hole by Hole'!F133,"&gt;"&amp;$F$2+2.1))+(COUNTIF('Round 2 - Hole by Hole'!G133,"&gt;"&amp;$G$2+2.1))+(COUNTIF('Round 2 - Hole by Hole'!H133,"&gt;"&amp;$H$2+2.1))+(COUNTIF('Round 2 - Hole by Hole'!I133,"&gt;"&amp;$I$2+2.1))+(COUNTIF('Round 2 - Hole by Hole'!J133,"&gt;"&amp;$J$2+2.1))+(COUNTIF('Round 2 - Hole by Hole'!L133,"&gt;"&amp;$L$2+2.1))+(COUNTIF('Round 2 - Hole by Hole'!M133,"&gt;"&amp;$M$2+2.1))+(COUNTIF('Round 2 - Hole by Hole'!N133,"&gt;"&amp;$N$2+2.1))+(COUNTIF('Round 2 - Hole by Hole'!O133,"&gt;"&amp;$O$2+2.1))+(COUNTIF('Round 2 - Hole by Hole'!P133,"&gt;"&amp;$P$2+2.1))+(COUNTIF('Round 2 - Hole by Hole'!Q133,"&gt;"&amp;$Q$2+2.1))+(COUNTIF('Round 2 - Hole by Hole'!R133,"&gt;"&amp;$R$2+2.1))+(COUNTIF('Round 2 - Hole by Hole'!S133,"&gt;"&amp;$S$2+2.1))+(COUNTIF('Round 2 - Hole by Hole'!T133,"&gt;"&amp;$T$2+2.1))</f>
        <v>0</v>
      </c>
      <c r="Q136" s="86">
        <f>SUM(COUNTIF('Round 3 - Hole by Hole'!B133,"&lt;"&amp;$B$3-1.9))+(COUNTIF('Round 3 - Hole by Hole'!C133,"&lt;"&amp;$C$3-1.9))+(COUNTIF('Round 3 - Hole by Hole'!D133,"&lt;"&amp;$D$3-1.9))+(COUNTIF('Round 3 - Hole by Hole'!E133,"&lt;"&amp;$E$3-1.9))+(COUNTIF('Round 3 - Hole by Hole'!F133,"&lt;"&amp;$F$3-1.9))+(COUNTIF('Round 3 - Hole by Hole'!G133,"&lt;"&amp;$G$3-1.9))+(COUNTIF('Round 3 - Hole by Hole'!H133,"&lt;"&amp;$H$3-1.9))+(COUNTIF('Round 3 - Hole by Hole'!I133,"&lt;"&amp;$I$3-1.9))+(COUNTIF('Round 3 - Hole by Hole'!J133,"&lt;"&amp;$J$3-1.9))+(COUNTIF('Round 3 - Hole by Hole'!L133,"&lt;"&amp;$L$3-1.9))+(COUNTIF('Round 3 - Hole by Hole'!M133,"&lt;"&amp;$M$3-1.9))+(COUNTIF('Round 3 - Hole by Hole'!N133,"&lt;"&amp;$N$3-1.9))+(COUNTIF('Round 3 - Hole by Hole'!O133,"&lt;"&amp;$O$3-1.9))+(COUNTIF('Round 3 - Hole by Hole'!P133,"&lt;"&amp;$P$3-1.9))+(COUNTIF('Round 3 - Hole by Hole'!Q133,"&lt;"&amp;$Q$3-1.9))+(COUNTIF('Round 3 - Hole by Hole'!R133,"&lt;"&amp;$R$3-1.9))+(COUNTIF('Round 3 - Hole by Hole'!S133,"&lt;"&amp;$S$3-1.9))+(COUNTIF('Round 3 - Hole by Hole'!T133,"&lt;"&amp;$T$3-1.9))</f>
        <v>0</v>
      </c>
      <c r="R136" s="87">
        <f>SUM(COUNTIF('Round 3 - Hole by Hole'!B133,"="&amp;$B$3-1))+(COUNTIF('Round 3 - Hole by Hole'!C133,"="&amp;$C$3-1))+(COUNTIF('Round 3 - Hole by Hole'!D133,"="&amp;$D$3-1))+(COUNTIF('Round 3 - Hole by Hole'!E133,"="&amp;$E$3-1))+(COUNTIF('Round 3 - Hole by Hole'!F133,"="&amp;$F$3-1))+(COUNTIF('Round 3 - Hole by Hole'!G133,"="&amp;$G$3-1))+(COUNTIF('Round 3 - Hole by Hole'!H133,"="&amp;$H$3-1))+(COUNTIF('Round 3 - Hole by Hole'!I133,"="&amp;$I$3-1))+(COUNTIF('Round 3 - Hole by Hole'!J133,"="&amp;$J$3-1))+(COUNTIF('Round 3 - Hole by Hole'!L133,"="&amp;$L$3-1))+(COUNTIF('Round 3 - Hole by Hole'!M133,"="&amp;$M$3-1))+(COUNTIF('Round 3 - Hole by Hole'!N133,"="&amp;$N$3-1))+(COUNTIF('Round 3 - Hole by Hole'!O133,"="&amp;$O$3-1))+(COUNTIF('Round 3 - Hole by Hole'!P133,"="&amp;$P$3-1))+(COUNTIF('Round 3 - Hole by Hole'!Q133,"="&amp;$Q$3-1))+(COUNTIF('Round 3 - Hole by Hole'!R133,"="&amp;$R$3-1))+(COUNTIF('Round 3 - Hole by Hole'!S133,"="&amp;$S$3-1))+(COUNTIF('Round 3 - Hole by Hole'!T133,"="&amp;$T$3-1))</f>
        <v>1</v>
      </c>
      <c r="S136" s="87">
        <f>SUM(COUNTIF('Round 3 - Hole by Hole'!B133,"="&amp;$B$3))+(COUNTIF('Round 3 - Hole by Hole'!C133,"="&amp;$C$3))+(COUNTIF('Round 3 - Hole by Hole'!D133,"="&amp;$D$3))+(COUNTIF('Round 3 - Hole by Hole'!E133,"="&amp;$E$3))+(COUNTIF('Round 3 - Hole by Hole'!F133,"="&amp;$F$3))+(COUNTIF('Round 3 - Hole by Hole'!G133,"="&amp;$G$3))+(COUNTIF('Round 3 - Hole by Hole'!H133,"="&amp;$H$3))+(COUNTIF('Round 3 - Hole by Hole'!I133,"="&amp;$I$3))+(COUNTIF('Round 3 - Hole by Hole'!J133,"="&amp;$J$3))+(COUNTIF('Round 3 - Hole by Hole'!L133,"="&amp;$L$3))+(COUNTIF('Round 3 - Hole by Hole'!M133,"="&amp;$M$3))+(COUNTIF('Round 3 - Hole by Hole'!N133,"="&amp;$N$3))+(COUNTIF('Round 3 - Hole by Hole'!O133,"="&amp;$O$3))+(COUNTIF('Round 3 - Hole by Hole'!P133,"="&amp;$P$3))+(COUNTIF('Round 3 - Hole by Hole'!Q133,"="&amp;$Q$3))+(COUNTIF('Round 3 - Hole by Hole'!R133,"="&amp;$R$3))+(COUNTIF('Round 3 - Hole by Hole'!S133,"="&amp;$S$3))+(COUNTIF('Round 3 - Hole by Hole'!T133,"="&amp;$T$3))</f>
        <v>9</v>
      </c>
      <c r="T136" s="87">
        <f>SUM(COUNTIF('Round 3 - Hole by Hole'!B133,"="&amp;$B$3+1))+(COUNTIF('Round 3 - Hole by Hole'!C133,"="&amp;$C$3+1))+(COUNTIF('Round 3 - Hole by Hole'!D133,"="&amp;$D$3+1))+(COUNTIF('Round 3 - Hole by Hole'!E133,"="&amp;$E$3+1))+(COUNTIF('Round 3 - Hole by Hole'!F133,"="&amp;$F$3+1))+(COUNTIF('Round 3 - Hole by Hole'!G133,"="&amp;$G$3+1))+(COUNTIF('Round 3 - Hole by Hole'!H133,"="&amp;$H$3+1))+(COUNTIF('Round 3 - Hole by Hole'!I133,"="&amp;$I$3+1))+(COUNTIF('Round 3 - Hole by Hole'!J133,"="&amp;$J$3+1))+(COUNTIF('Round 3 - Hole by Hole'!L133,"="&amp;$L$3+1))+(COUNTIF('Round 3 - Hole by Hole'!M133,"="&amp;$M$3+1))+(COUNTIF('Round 3 - Hole by Hole'!N133,"="&amp;$N$3+1))+(COUNTIF('Round 3 - Hole by Hole'!O133,"="&amp;$O$3+1))+(COUNTIF('Round 3 - Hole by Hole'!P133,"="&amp;$P$3+1))+(COUNTIF('Round 3 - Hole by Hole'!Q133,"="&amp;$Q$3+1))+(COUNTIF('Round 3 - Hole by Hole'!R133,"="&amp;$R$3+1))+(COUNTIF('Round 3 - Hole by Hole'!S133,"="&amp;$S$3+1))+(COUNTIF('Round 3 - Hole by Hole'!T133,"="&amp;$T$3+1))</f>
        <v>7</v>
      </c>
      <c r="U136" s="87">
        <f>SUM(COUNTIF('Round 3 - Hole by Hole'!B133,"="&amp;$B$3+2))+(COUNTIF('Round 3 - Hole by Hole'!C133,"="&amp;$C$3+2))+(COUNTIF('Round 3 - Hole by Hole'!D133,"="&amp;$D$3+2))+(COUNTIF('Round 3 - Hole by Hole'!E133,"="&amp;$E$3+2))+(COUNTIF('Round 3 - Hole by Hole'!F133,"="&amp;$F$3+2))+(COUNTIF('Round 3 - Hole by Hole'!G133,"="&amp;$G$3+2))+(COUNTIF('Round 3 - Hole by Hole'!H133,"="&amp;$H$3+2))+(COUNTIF('Round 3 - Hole by Hole'!I133,"="&amp;$I$3+2))+(COUNTIF('Round 3 - Hole by Hole'!J133,"="&amp;$J$3+2))+(COUNTIF('Round 3 - Hole by Hole'!L133,"="&amp;$L$3+2))+(COUNTIF('Round 3 - Hole by Hole'!M133,"="&amp;$M$3+2))+(COUNTIF('Round 3 - Hole by Hole'!N133,"="&amp;$N$3+2))+(COUNTIF('Round 3 - Hole by Hole'!O133,"="&amp;$O$3+2))+(COUNTIF('Round 3 - Hole by Hole'!P133,"="&amp;$P$3+2))+(COUNTIF('Round 3 - Hole by Hole'!Q133,"="&amp;$Q$3+2))+(COUNTIF('Round 3 - Hole by Hole'!R133,"="&amp;$R$3+2))+(COUNTIF('Round 3 - Hole by Hole'!S133,"="&amp;$S$3+2))+(COUNTIF('Round 3 - Hole by Hole'!T133,"="&amp;$T$3+2))</f>
        <v>1</v>
      </c>
      <c r="V136" s="87">
        <f>SUM(COUNTIF('Round 3 - Hole by Hole'!B133,"&gt;"&amp;$B$3+2.1))+(COUNTIF('Round 3 - Hole by Hole'!C133,"&gt;"&amp;$C$3+2.1))+(COUNTIF('Round 3 - Hole by Hole'!D133,"&gt;"&amp;$D$3+2.1))+(COUNTIF('Round 3 - Hole by Hole'!E133,"&gt;"&amp;$E$3+2.1))+(COUNTIF('Round 3 - Hole by Hole'!F133,"&gt;"&amp;$F$3+2.1))+(COUNTIF('Round 3 - Hole by Hole'!G133,"&gt;"&amp;$G$3+2.1))+(COUNTIF('Round 3 - Hole by Hole'!H133,"&gt;"&amp;$H$3+2.1))+(COUNTIF('Round 3 - Hole by Hole'!I133,"&gt;"&amp;$I$3+2.1))+(COUNTIF('Round 3 - Hole by Hole'!J133,"&gt;"&amp;$J$3+2.1))+(COUNTIF('Round 3 - Hole by Hole'!L133,"&gt;"&amp;$L$3+2.1))+(COUNTIF('Round 3 - Hole by Hole'!M133,"&gt;"&amp;$M$3+2.1))+(COUNTIF('Round 3 - Hole by Hole'!N133,"&gt;"&amp;$N$3+2.1))+(COUNTIF('Round 3 - Hole by Hole'!O133,"&gt;"&amp;$O$3+2.1))+(COUNTIF('Round 3 - Hole by Hole'!P133,"&gt;"&amp;$P$3+2.1))+(COUNTIF('Round 3 - Hole by Hole'!Q133,"&gt;"&amp;$Q$3+2.1))+(COUNTIF('Round 3 - Hole by Hole'!R133,"&gt;"&amp;$R$3+2.1))+(COUNTIF('Round 3 - Hole by Hole'!S133,"&gt;"&amp;$S$3+2.1))+(COUNTIF('Round 3 - Hole by Hole'!T133,"&gt;"&amp;$T$3+2.1))</f>
        <v>0</v>
      </c>
      <c r="X136" s="86">
        <f t="shared" si="193"/>
        <v>0</v>
      </c>
      <c r="Y136" s="86">
        <f t="shared" si="189"/>
        <v>3</v>
      </c>
      <c r="Z136" s="86">
        <f t="shared" si="190"/>
        <v>32</v>
      </c>
      <c r="AA136" s="86">
        <f t="shared" si="191"/>
        <v>17</v>
      </c>
      <c r="AB136" s="86">
        <f t="shared" si="192"/>
        <v>2</v>
      </c>
      <c r="AC136" s="86">
        <f t="shared" si="194"/>
        <v>0</v>
      </c>
    </row>
    <row r="137" spans="1:29">
      <c r="A137" s="60" t="str">
        <f>'Players by Team'!A53</f>
        <v>CHEYENNE SOWDA</v>
      </c>
      <c r="B137" s="90"/>
      <c r="C137" s="110">
        <f>SUM(COUNTIF('Round 1 - Hole by Hole'!B134,"&lt;"&amp;$B$2-1.9))+(COUNTIF('Round 1 - Hole by Hole'!C134,"&lt;"&amp;$C$2-1.9))+(COUNTIF('Round 1 - Hole by Hole'!D134,"&lt;"&amp;$D$2-1.9))+(COUNTIF('Round 1 - Hole by Hole'!E134,"&lt;"&amp;$E$2-1.9))+(COUNTIF('Round 1 - Hole by Hole'!F134,"&lt;"&amp;$F$2-1.9))+(COUNTIF('Round 1 - Hole by Hole'!G134,"&lt;"&amp;$G$2-1.9))+(COUNTIF('Round 1 - Hole by Hole'!H134,"&lt;"&amp;$H$2-1.9))+(COUNTIF('Round 1 - Hole by Hole'!I134,"&lt;"&amp;$I$2-1.9))+(COUNTIF('Round 1 - Hole by Hole'!J134,"&lt;"&amp;$J$2-1.9))+(COUNTIF('Round 1 - Hole by Hole'!L134,"&lt;"&amp;$L$2-1.9))+(COUNTIF('Round 1 - Hole by Hole'!M134,"&lt;"&amp;$M$2-1.9))+(COUNTIF('Round 1 - Hole by Hole'!N134,"&lt;"&amp;$N$2-1.9))+(COUNTIF('Round 1 - Hole by Hole'!O134,"&lt;"&amp;$O$2-1.9))+(COUNTIF('Round 1 - Hole by Hole'!P134,"&lt;"&amp;$P$2-1.9))+(COUNTIF('Round 1 - Hole by Hole'!Q134,"&lt;"&amp;$Q$2-1.9))+(COUNTIF('Round 1 - Hole by Hole'!R134,"&lt;"&amp;$R$2-1.9))+(COUNTIF('Round 1 - Hole by Hole'!S134,"&lt;"&amp;$S$2-1.9))+(COUNTIF('Round 1 - Hole by Hole'!T134,"&lt;"&amp;$T$2-1.9))</f>
        <v>0</v>
      </c>
      <c r="D137" s="110">
        <f>SUM(COUNTIF('Round 1 - Hole by Hole'!B134,"="&amp;$B$2-1))+(COUNTIF('Round 1 - Hole by Hole'!C134,"="&amp;$C$2-1))+(COUNTIF('Round 1 - Hole by Hole'!D134,"="&amp;$D$2-1))+(COUNTIF('Round 1 - Hole by Hole'!E134,"="&amp;$E$2-1))+(COUNTIF('Round 1 - Hole by Hole'!F134,"="&amp;$F$2-1))+(COUNTIF('Round 1 - Hole by Hole'!G134,"="&amp;$G$2-1))+(COUNTIF('Round 1 - Hole by Hole'!H134,"="&amp;$H$2-1))+(COUNTIF('Round 1 - Hole by Hole'!I134,"="&amp;$I$2-1))+(COUNTIF('Round 1 - Hole by Hole'!J134,"="&amp;$J$2-1))+(COUNTIF('Round 1 - Hole by Hole'!L134,"="&amp;$L$2-1))+(COUNTIF('Round 1 - Hole by Hole'!M134,"="&amp;$M$2-1))+(COUNTIF('Round 1 - Hole by Hole'!N134,"="&amp;$N$2-1))+(COUNTIF('Round 1 - Hole by Hole'!O134,"="&amp;$O$2-1))+(COUNTIF('Round 1 - Hole by Hole'!P134,"="&amp;$P$2-1))+(COUNTIF('Round 1 - Hole by Hole'!Q134,"="&amp;$Q$2-1))+(COUNTIF('Round 1 - Hole by Hole'!R134,"="&amp;$R$2-1))+(COUNTIF('Round 1 - Hole by Hole'!S134,"="&amp;$S$2-1))+(COUNTIF('Round 1 - Hole by Hole'!T134,"="&amp;$T$2-1))</f>
        <v>0</v>
      </c>
      <c r="E137" s="110">
        <f>SUM(COUNTIF('Round 1 - Hole by Hole'!B134,"="&amp;$B$2))+(COUNTIF('Round 1 - Hole by Hole'!C134,"="&amp;$C$2))+(COUNTIF('Round 1 - Hole by Hole'!D134,"="&amp;$D$2))+(COUNTIF('Round 1 - Hole by Hole'!E134,"="&amp;$E$2))+(COUNTIF('Round 1 - Hole by Hole'!F134,"="&amp;$F$2))+(COUNTIF('Round 1 - Hole by Hole'!G134,"="&amp;$G$2))+(COUNTIF('Round 1 - Hole by Hole'!H134,"="&amp;$H$2))+(COUNTIF('Round 1 - Hole by Hole'!I134,"="&amp;$I$2))+(COUNTIF('Round 1 - Hole by Hole'!J134,"="&amp;$J$2))+(COUNTIF('Round 1 - Hole by Hole'!L134,"="&amp;$L$2))+(COUNTIF('Round 1 - Hole by Hole'!M134,"="&amp;$M$2))+(COUNTIF('Round 1 - Hole by Hole'!N134,"="&amp;$N$2))+(COUNTIF('Round 1 - Hole by Hole'!O134,"="&amp;$O$2))+(COUNTIF('Round 1 - Hole by Hole'!P134,"="&amp;$P$2))+(COUNTIF('Round 1 - Hole by Hole'!Q134,"="&amp;$Q$2))+(COUNTIF('Round 1 - Hole by Hole'!R134,"="&amp;$R$2))+(COUNTIF('Round 1 - Hole by Hole'!S134,"="&amp;$S$2))+(COUNTIF('Round 1 - Hole by Hole'!T134,"="&amp;$T$2))</f>
        <v>12</v>
      </c>
      <c r="F137" s="110">
        <f>SUM(COUNTIF('Round 1 - Hole by Hole'!B134,"="&amp;$B$2+1))+(COUNTIF('Round 1 - Hole by Hole'!C134,"="&amp;$C$2+1))+(COUNTIF('Round 1 - Hole by Hole'!D134,"="&amp;$D$2+1))+(COUNTIF('Round 1 - Hole by Hole'!E134,"="&amp;$E$2+1))+(COUNTIF('Round 1 - Hole by Hole'!F134,"="&amp;$F$2+1))+(COUNTIF('Round 1 - Hole by Hole'!G134,"="&amp;$G$2+1))+(COUNTIF('Round 1 - Hole by Hole'!H134,"="&amp;$H$2+1))+(COUNTIF('Round 1 - Hole by Hole'!I134,"="&amp;$I$2+1))+(COUNTIF('Round 1 - Hole by Hole'!J134,"="&amp;$J$2+1))+(COUNTIF('Round 1 - Hole by Hole'!L134,"="&amp;$L$2+1))+(COUNTIF('Round 1 - Hole by Hole'!M134,"="&amp;$M$2+1))+(COUNTIF('Round 1 - Hole by Hole'!N134,"="&amp;$N$2+1))+(COUNTIF('Round 1 - Hole by Hole'!O134,"="&amp;$O$2+1))+(COUNTIF('Round 1 - Hole by Hole'!P134,"="&amp;$P$2+1))+(COUNTIF('Round 1 - Hole by Hole'!Q134,"="&amp;$Q$2+1))+(COUNTIF('Round 1 - Hole by Hole'!R134,"="&amp;$R$2+1))+(COUNTIF('Round 1 - Hole by Hole'!S134,"="&amp;$S$2+1))+(COUNTIF('Round 1 - Hole by Hole'!T134,"="&amp;$T$2+1))</f>
        <v>5</v>
      </c>
      <c r="G137" s="110">
        <f>SUM(COUNTIF('Round 1 - Hole by Hole'!B134,"="&amp;$B$2+2))+(COUNTIF('Round 1 - Hole by Hole'!C134,"="&amp;$C$2+2))+(COUNTIF('Round 1 - Hole by Hole'!D134,"="&amp;$D$2+2))+(COUNTIF('Round 1 - Hole by Hole'!E134,"="&amp;$E$2+2))+(COUNTIF('Round 1 - Hole by Hole'!F134,"="&amp;$F$2+2))+(COUNTIF('Round 1 - Hole by Hole'!G134,"="&amp;$G$2+2))+(COUNTIF('Round 1 - Hole by Hole'!H134,"="&amp;$H$2+2))+(COUNTIF('Round 1 - Hole by Hole'!I134,"="&amp;$I$2+2))+(COUNTIF('Round 1 - Hole by Hole'!J134,"="&amp;$J$2+2))+(COUNTIF('Round 1 - Hole by Hole'!L134,"="&amp;$L$2+2))+(COUNTIF('Round 1 - Hole by Hole'!M134,"="&amp;$M$2+2))+(COUNTIF('Round 1 - Hole by Hole'!N134,"="&amp;$N$2+2))+(COUNTIF('Round 1 - Hole by Hole'!O134,"="&amp;$O$2+2))+(COUNTIF('Round 1 - Hole by Hole'!P134,"="&amp;$P$2+2))+(COUNTIF('Round 1 - Hole by Hole'!Q134,"="&amp;$Q$2+2))+(COUNTIF('Round 1 - Hole by Hole'!R134,"="&amp;$R$2+2))+(COUNTIF('Round 1 - Hole by Hole'!S134,"="&amp;$S$2+2))+(COUNTIF('Round 1 - Hole by Hole'!T134,"="&amp;$T$2+2))</f>
        <v>1</v>
      </c>
      <c r="H137" s="110">
        <f>SUM(COUNTIF('Round 1 - Hole by Hole'!B134,"&gt;"&amp;$B$2+2.1))+(COUNTIF('Round 1 - Hole by Hole'!C134,"&gt;"&amp;$C$2+2.1))+(COUNTIF('Round 1 - Hole by Hole'!D134,"&gt;"&amp;$D$2+2.1))+(COUNTIF('Round 1 - Hole by Hole'!E134,"&gt;"&amp;$E$2+2.1))+(COUNTIF('Round 1 - Hole by Hole'!F134,"&gt;"&amp;$F$2+2.1))+(COUNTIF('Round 1 - Hole by Hole'!G134,"&gt;"&amp;$G$2+2.1))+(COUNTIF('Round 1 - Hole by Hole'!H134,"&gt;"&amp;$H$2+2.1))+(COUNTIF('Round 1 - Hole by Hole'!I134,"&gt;"&amp;$I$2+2.1))+(COUNTIF('Round 1 - Hole by Hole'!J134,"&gt;"&amp;$J$2+2.1))+(COUNTIF('Round 1 - Hole by Hole'!L134,"&gt;"&amp;$L$2+2.1))+(COUNTIF('Round 1 - Hole by Hole'!M134,"&gt;"&amp;$M$2+2.1))+(COUNTIF('Round 1 - Hole by Hole'!N134,"&gt;"&amp;$N$2+2.1))+(COUNTIF('Round 1 - Hole by Hole'!O134,"&gt;"&amp;$O$2+2.1))+(COUNTIF('Round 1 - Hole by Hole'!P134,"&gt;"&amp;$P$2+2.1))+(COUNTIF('Round 1 - Hole by Hole'!Q134,"&gt;"&amp;$Q$2+2.1))+(COUNTIF('Round 1 - Hole by Hole'!R134,"&gt;"&amp;$R$2+2.1))+(COUNTIF('Round 1 - Hole by Hole'!S134,"&gt;"&amp;$S$2+2.1))+(COUNTIF('Round 1 - Hole by Hole'!T134,"&gt;"&amp;$T$2+2.1))</f>
        <v>0</v>
      </c>
      <c r="J137" s="110">
        <f>SUM(COUNTIF('Round 2 - Hole by Hole'!B134,"&lt;"&amp;$B$2-1.9))+(COUNTIF('Round 2 - Hole by Hole'!C134,"&lt;"&amp;$C$2-1.9))+(COUNTIF('Round 2 - Hole by Hole'!D134,"&lt;"&amp;$D$2-1.9))+(COUNTIF('Round 2 - Hole by Hole'!E134,"&lt;"&amp;$E$2-1.9))+(COUNTIF('Round 2 - Hole by Hole'!F134,"&lt;"&amp;$F$2-1.9))+(COUNTIF('Round 2 - Hole by Hole'!G134,"&lt;"&amp;$G$2-1.9))+(COUNTIF('Round 2 - Hole by Hole'!H134,"&lt;"&amp;$H$2-1.9))+(COUNTIF('Round 2 - Hole by Hole'!I134,"&lt;"&amp;$I$2-1.9))+(COUNTIF('Round 2 - Hole by Hole'!J134,"&lt;"&amp;$J$2-1.9))+(COUNTIF('Round 2 - Hole by Hole'!L134,"&lt;"&amp;$L$2-1.9))+(COUNTIF('Round 2 - Hole by Hole'!M134,"&lt;"&amp;$M$2-1.9))+(COUNTIF('Round 2 - Hole by Hole'!N134,"&lt;"&amp;$N$2-1.9))+(COUNTIF('Round 2 - Hole by Hole'!O134,"&lt;"&amp;$O$2-1.9))+(COUNTIF('Round 2 - Hole by Hole'!P134,"&lt;"&amp;$P$2-1.9))+(COUNTIF('Round 2 - Hole by Hole'!Q134,"&lt;"&amp;$Q$2-1.9))+(COUNTIF('Round 2 - Hole by Hole'!R134,"&lt;"&amp;$R$2-1.9))+(COUNTIF('Round 2 - Hole by Hole'!S134,"&lt;"&amp;$S$2-1.9))+(COUNTIF('Round 2 - Hole by Hole'!T134,"&lt;"&amp;$T$2-1.9))</f>
        <v>0</v>
      </c>
      <c r="K137" s="110">
        <f>SUM(COUNTIF('Round 2 - Hole by Hole'!B134,"="&amp;$B$2-1))+(COUNTIF('Round 2 - Hole by Hole'!C134,"="&amp;$C$2-1))+(COUNTIF('Round 2 - Hole by Hole'!D134,"="&amp;$D$2-1))+(COUNTIF('Round 2 - Hole by Hole'!E134,"="&amp;$E$2-1))+(COUNTIF('Round 2 - Hole by Hole'!F134,"="&amp;$F$2-1))+(COUNTIF('Round 2 - Hole by Hole'!G134,"="&amp;$G$2-1))+(COUNTIF('Round 2 - Hole by Hole'!H134,"="&amp;$H$2-1))+(COUNTIF('Round 2 - Hole by Hole'!I134,"="&amp;$I$2-1))+(COUNTIF('Round 2 - Hole by Hole'!J134,"="&amp;$J$2-1))+(COUNTIF('Round 2 - Hole by Hole'!L134,"="&amp;$L$2-1))+(COUNTIF('Round 2 - Hole by Hole'!M134,"="&amp;$M$2-1))+(COUNTIF('Round 2 - Hole by Hole'!N134,"="&amp;$N$2-1))+(COUNTIF('Round 2 - Hole by Hole'!O134,"="&amp;$O$2-1))+(COUNTIF('Round 2 - Hole by Hole'!P134,"="&amp;$P$2-1))+(COUNTIF('Round 2 - Hole by Hole'!Q134,"="&amp;$Q$2-1))+(COUNTIF('Round 2 - Hole by Hole'!R134,"="&amp;$R$2-1))+(COUNTIF('Round 2 - Hole by Hole'!S134,"="&amp;$S$2-1))+(COUNTIF('Round 2 - Hole by Hole'!T134,"="&amp;$T$2-1))</f>
        <v>2</v>
      </c>
      <c r="L137" s="110">
        <f>SUM(COUNTIF('Round 2 - Hole by Hole'!B134,"="&amp;$B$2))+(COUNTIF('Round 2 - Hole by Hole'!C134,"="&amp;$C$2))+(COUNTIF('Round 2 - Hole by Hole'!D134,"="&amp;$D$2))+(COUNTIF('Round 2 - Hole by Hole'!E134,"="&amp;$E$2))+(COUNTIF('Round 2 - Hole by Hole'!F134,"="&amp;$F$2))+(COUNTIF('Round 2 - Hole by Hole'!G134,"="&amp;$G$2))+(COUNTIF('Round 2 - Hole by Hole'!H134,"="&amp;$H$2))+(COUNTIF('Round 2 - Hole by Hole'!I134,"="&amp;$I$2))+(COUNTIF('Round 2 - Hole by Hole'!J134,"="&amp;$J$2))+(COUNTIF('Round 2 - Hole by Hole'!L134,"="&amp;$L$2))+(COUNTIF('Round 2 - Hole by Hole'!M134,"="&amp;$M$2))+(COUNTIF('Round 2 - Hole by Hole'!N134,"="&amp;$N$2))+(COUNTIF('Round 2 - Hole by Hole'!O134,"="&amp;$O$2))+(COUNTIF('Round 2 - Hole by Hole'!P134,"="&amp;$P$2))+(COUNTIF('Round 2 - Hole by Hole'!Q134,"="&amp;$Q$2))+(COUNTIF('Round 2 - Hole by Hole'!R134,"="&amp;$R$2))+(COUNTIF('Round 2 - Hole by Hole'!S134,"="&amp;$S$2))+(COUNTIF('Round 2 - Hole by Hole'!T134,"="&amp;$T$2))</f>
        <v>7</v>
      </c>
      <c r="M137" s="110">
        <f>SUM(COUNTIF('Round 2 - Hole by Hole'!B134,"="&amp;$B$2+1))+(COUNTIF('Round 2 - Hole by Hole'!C134,"="&amp;$C$2+1))+(COUNTIF('Round 2 - Hole by Hole'!D134,"="&amp;$D$2+1))+(COUNTIF('Round 2 - Hole by Hole'!E134,"="&amp;$E$2+1))+(COUNTIF('Round 2 - Hole by Hole'!F134,"="&amp;$F$2+1))+(COUNTIF('Round 2 - Hole by Hole'!G134,"="&amp;$G$2+1))+(COUNTIF('Round 2 - Hole by Hole'!H134,"="&amp;$H$2+1))+(COUNTIF('Round 2 - Hole by Hole'!I134,"="&amp;$I$2+1))+(COUNTIF('Round 2 - Hole by Hole'!J134,"="&amp;$J$2+1))+(COUNTIF('Round 2 - Hole by Hole'!L134,"="&amp;$L$2+1))+(COUNTIF('Round 2 - Hole by Hole'!M134,"="&amp;$M$2+1))+(COUNTIF('Round 2 - Hole by Hole'!N134,"="&amp;$N$2+1))+(COUNTIF('Round 2 - Hole by Hole'!O134,"="&amp;$O$2+1))+(COUNTIF('Round 2 - Hole by Hole'!P134,"="&amp;$P$2+1))+(COUNTIF('Round 2 - Hole by Hole'!Q134,"="&amp;$Q$2+1))+(COUNTIF('Round 2 - Hole by Hole'!R134,"="&amp;$R$2+1))+(COUNTIF('Round 2 - Hole by Hole'!S134,"="&amp;$S$2+1))+(COUNTIF('Round 2 - Hole by Hole'!T134,"="&amp;$T$2+1))</f>
        <v>8</v>
      </c>
      <c r="N137" s="110">
        <f>SUM(COUNTIF('Round 2 - Hole by Hole'!B134,"="&amp;$B$2+2))+(COUNTIF('Round 2 - Hole by Hole'!C134,"="&amp;$C$2+2))+(COUNTIF('Round 2 - Hole by Hole'!D134,"="&amp;$D$2+2))+(COUNTIF('Round 2 - Hole by Hole'!E134,"="&amp;$E$2+2))+(COUNTIF('Round 2 - Hole by Hole'!F134,"="&amp;$F$2+2))+(COUNTIF('Round 2 - Hole by Hole'!G134,"="&amp;$G$2+2))+(COUNTIF('Round 2 - Hole by Hole'!H134,"="&amp;$H$2+2))+(COUNTIF('Round 2 - Hole by Hole'!I134,"="&amp;$I$2+2))+(COUNTIF('Round 2 - Hole by Hole'!J134,"="&amp;$J$2+2))+(COUNTIF('Round 2 - Hole by Hole'!L134,"="&amp;$L$2+2))+(COUNTIF('Round 2 - Hole by Hole'!M134,"="&amp;$M$2+2))+(COUNTIF('Round 2 - Hole by Hole'!N134,"="&amp;$N$2+2))+(COUNTIF('Round 2 - Hole by Hole'!O134,"="&amp;$O$2+2))+(COUNTIF('Round 2 - Hole by Hole'!P134,"="&amp;$P$2+2))+(COUNTIF('Round 2 - Hole by Hole'!Q134,"="&amp;$Q$2+2))+(COUNTIF('Round 2 - Hole by Hole'!R134,"="&amp;$R$2+2))+(COUNTIF('Round 2 - Hole by Hole'!S134,"="&amp;$S$2+2))+(COUNTIF('Round 2 - Hole by Hole'!T134,"="&amp;$T$2+2))</f>
        <v>0</v>
      </c>
      <c r="O137" s="110">
        <f>SUM(COUNTIF('Round 2 - Hole by Hole'!B134,"&gt;"&amp;$B$2+2.1))+(COUNTIF('Round 2 - Hole by Hole'!C134,"&gt;"&amp;$C$2+2.1))+(COUNTIF('Round 2 - Hole by Hole'!D134,"&gt;"&amp;$D$2+2.1))+(COUNTIF('Round 2 - Hole by Hole'!E134,"&gt;"&amp;$E$2+2.1))+(COUNTIF('Round 2 - Hole by Hole'!F134,"&gt;"&amp;$F$2+2.1))+(COUNTIF('Round 2 - Hole by Hole'!G134,"&gt;"&amp;$G$2+2.1))+(COUNTIF('Round 2 - Hole by Hole'!H134,"&gt;"&amp;$H$2+2.1))+(COUNTIF('Round 2 - Hole by Hole'!I134,"&gt;"&amp;$I$2+2.1))+(COUNTIF('Round 2 - Hole by Hole'!J134,"&gt;"&amp;$J$2+2.1))+(COUNTIF('Round 2 - Hole by Hole'!L134,"&gt;"&amp;$L$2+2.1))+(COUNTIF('Round 2 - Hole by Hole'!M134,"&gt;"&amp;$M$2+2.1))+(COUNTIF('Round 2 - Hole by Hole'!N134,"&gt;"&amp;$N$2+2.1))+(COUNTIF('Round 2 - Hole by Hole'!O134,"&gt;"&amp;$O$2+2.1))+(COUNTIF('Round 2 - Hole by Hole'!P134,"&gt;"&amp;$P$2+2.1))+(COUNTIF('Round 2 - Hole by Hole'!Q134,"&gt;"&amp;$Q$2+2.1))+(COUNTIF('Round 2 - Hole by Hole'!R134,"&gt;"&amp;$R$2+2.1))+(COUNTIF('Round 2 - Hole by Hole'!S134,"&gt;"&amp;$S$2+2.1))+(COUNTIF('Round 2 - Hole by Hole'!T134,"&gt;"&amp;$T$2+2.1))</f>
        <v>1</v>
      </c>
      <c r="Q137" s="110">
        <f>SUM(COUNTIF('Round 3 - Hole by Hole'!B134,"&lt;"&amp;$B$3-1.9))+(COUNTIF('Round 3 - Hole by Hole'!C134,"&lt;"&amp;$C$3-1.9))+(COUNTIF('Round 3 - Hole by Hole'!D134,"&lt;"&amp;$D$3-1.9))+(COUNTIF('Round 3 - Hole by Hole'!E134,"&lt;"&amp;$E$3-1.9))+(COUNTIF('Round 3 - Hole by Hole'!F134,"&lt;"&amp;$F$3-1.9))+(COUNTIF('Round 3 - Hole by Hole'!G134,"&lt;"&amp;$G$3-1.9))+(COUNTIF('Round 3 - Hole by Hole'!H134,"&lt;"&amp;$H$3-1.9))+(COUNTIF('Round 3 - Hole by Hole'!I134,"&lt;"&amp;$I$3-1.9))+(COUNTIF('Round 3 - Hole by Hole'!J134,"&lt;"&amp;$J$3-1.9))+(COUNTIF('Round 3 - Hole by Hole'!L134,"&lt;"&amp;$L$3-1.9))+(COUNTIF('Round 3 - Hole by Hole'!M134,"&lt;"&amp;$M$3-1.9))+(COUNTIF('Round 3 - Hole by Hole'!N134,"&lt;"&amp;$N$3-1.9))+(COUNTIF('Round 3 - Hole by Hole'!O134,"&lt;"&amp;$O$3-1.9))+(COUNTIF('Round 3 - Hole by Hole'!P134,"&lt;"&amp;$P$3-1.9))+(COUNTIF('Round 3 - Hole by Hole'!Q134,"&lt;"&amp;$Q$3-1.9))+(COUNTIF('Round 3 - Hole by Hole'!R134,"&lt;"&amp;$R$3-1.9))+(COUNTIF('Round 3 - Hole by Hole'!S134,"&lt;"&amp;$S$3-1.9))+(COUNTIF('Round 3 - Hole by Hole'!T134,"&lt;"&amp;$T$3-1.9))</f>
        <v>0</v>
      </c>
      <c r="R137" s="110">
        <f>SUM(COUNTIF('Round 3 - Hole by Hole'!B134,"="&amp;$B$3-1))+(COUNTIF('Round 3 - Hole by Hole'!C134,"="&amp;$C$3-1))+(COUNTIF('Round 3 - Hole by Hole'!D134,"="&amp;$D$3-1))+(COUNTIF('Round 3 - Hole by Hole'!E134,"="&amp;$E$3-1))+(COUNTIF('Round 3 - Hole by Hole'!F134,"="&amp;$F$3-1))+(COUNTIF('Round 3 - Hole by Hole'!G134,"="&amp;$G$3-1))+(COUNTIF('Round 3 - Hole by Hole'!H134,"="&amp;$H$3-1))+(COUNTIF('Round 3 - Hole by Hole'!I134,"="&amp;$I$3-1))+(COUNTIF('Round 3 - Hole by Hole'!J134,"="&amp;$J$3-1))+(COUNTIF('Round 3 - Hole by Hole'!L134,"="&amp;$L$3-1))+(COUNTIF('Round 3 - Hole by Hole'!M134,"="&amp;$M$3-1))+(COUNTIF('Round 3 - Hole by Hole'!N134,"="&amp;$N$3-1))+(COUNTIF('Round 3 - Hole by Hole'!O134,"="&amp;$O$3-1))+(COUNTIF('Round 3 - Hole by Hole'!P134,"="&amp;$P$3-1))+(COUNTIF('Round 3 - Hole by Hole'!Q134,"="&amp;$Q$3-1))+(COUNTIF('Round 3 - Hole by Hole'!R134,"="&amp;$R$3-1))+(COUNTIF('Round 3 - Hole by Hole'!S134,"="&amp;$S$3-1))+(COUNTIF('Round 3 - Hole by Hole'!T134,"="&amp;$T$3-1))</f>
        <v>0</v>
      </c>
      <c r="S137" s="110">
        <f>SUM(COUNTIF('Round 3 - Hole by Hole'!B134,"="&amp;$B$3))+(COUNTIF('Round 3 - Hole by Hole'!C134,"="&amp;$C$3))+(COUNTIF('Round 3 - Hole by Hole'!D134,"="&amp;$D$3))+(COUNTIF('Round 3 - Hole by Hole'!E134,"="&amp;$E$3))+(COUNTIF('Round 3 - Hole by Hole'!F134,"="&amp;$F$3))+(COUNTIF('Round 3 - Hole by Hole'!G134,"="&amp;$G$3))+(COUNTIF('Round 3 - Hole by Hole'!H134,"="&amp;$H$3))+(COUNTIF('Round 3 - Hole by Hole'!I134,"="&amp;$I$3))+(COUNTIF('Round 3 - Hole by Hole'!J134,"="&amp;$J$3))+(COUNTIF('Round 3 - Hole by Hole'!L134,"="&amp;$L$3))+(COUNTIF('Round 3 - Hole by Hole'!M134,"="&amp;$M$3))+(COUNTIF('Round 3 - Hole by Hole'!N134,"="&amp;$N$3))+(COUNTIF('Round 3 - Hole by Hole'!O134,"="&amp;$O$3))+(COUNTIF('Round 3 - Hole by Hole'!P134,"="&amp;$P$3))+(COUNTIF('Round 3 - Hole by Hole'!Q134,"="&amp;$Q$3))+(COUNTIF('Round 3 - Hole by Hole'!R134,"="&amp;$R$3))+(COUNTIF('Round 3 - Hole by Hole'!S134,"="&amp;$S$3))+(COUNTIF('Round 3 - Hole by Hole'!T134,"="&amp;$T$3))</f>
        <v>11</v>
      </c>
      <c r="T137" s="110">
        <f>SUM(COUNTIF('Round 3 - Hole by Hole'!B134,"="&amp;$B$3+1))+(COUNTIF('Round 3 - Hole by Hole'!C134,"="&amp;$C$3+1))+(COUNTIF('Round 3 - Hole by Hole'!D134,"="&amp;$D$3+1))+(COUNTIF('Round 3 - Hole by Hole'!E134,"="&amp;$E$3+1))+(COUNTIF('Round 3 - Hole by Hole'!F134,"="&amp;$F$3+1))+(COUNTIF('Round 3 - Hole by Hole'!G134,"="&amp;$G$3+1))+(COUNTIF('Round 3 - Hole by Hole'!H134,"="&amp;$H$3+1))+(COUNTIF('Round 3 - Hole by Hole'!I134,"="&amp;$I$3+1))+(COUNTIF('Round 3 - Hole by Hole'!J134,"="&amp;$J$3+1))+(COUNTIF('Round 3 - Hole by Hole'!L134,"="&amp;$L$3+1))+(COUNTIF('Round 3 - Hole by Hole'!M134,"="&amp;$M$3+1))+(COUNTIF('Round 3 - Hole by Hole'!N134,"="&amp;$N$3+1))+(COUNTIF('Round 3 - Hole by Hole'!O134,"="&amp;$O$3+1))+(COUNTIF('Round 3 - Hole by Hole'!P134,"="&amp;$P$3+1))+(COUNTIF('Round 3 - Hole by Hole'!Q134,"="&amp;$Q$3+1))+(COUNTIF('Round 3 - Hole by Hole'!R134,"="&amp;$R$3+1))+(COUNTIF('Round 3 - Hole by Hole'!S134,"="&amp;$S$3+1))+(COUNTIF('Round 3 - Hole by Hole'!T134,"="&amp;$T$3+1))</f>
        <v>4</v>
      </c>
      <c r="U137" s="110">
        <f>SUM(COUNTIF('Round 3 - Hole by Hole'!B134,"="&amp;$B$3+2))+(COUNTIF('Round 3 - Hole by Hole'!C134,"="&amp;$C$3+2))+(COUNTIF('Round 3 - Hole by Hole'!D134,"="&amp;$D$3+2))+(COUNTIF('Round 3 - Hole by Hole'!E134,"="&amp;$E$3+2))+(COUNTIF('Round 3 - Hole by Hole'!F134,"="&amp;$F$3+2))+(COUNTIF('Round 3 - Hole by Hole'!G134,"="&amp;$G$3+2))+(COUNTIF('Round 3 - Hole by Hole'!H134,"="&amp;$H$3+2))+(COUNTIF('Round 3 - Hole by Hole'!I134,"="&amp;$I$3+2))+(COUNTIF('Round 3 - Hole by Hole'!J134,"="&amp;$J$3+2))+(COUNTIF('Round 3 - Hole by Hole'!L134,"="&amp;$L$3+2))+(COUNTIF('Round 3 - Hole by Hole'!M134,"="&amp;$M$3+2))+(COUNTIF('Round 3 - Hole by Hole'!N134,"="&amp;$N$3+2))+(COUNTIF('Round 3 - Hole by Hole'!O134,"="&amp;$O$3+2))+(COUNTIF('Round 3 - Hole by Hole'!P134,"="&amp;$P$3+2))+(COUNTIF('Round 3 - Hole by Hole'!Q134,"="&amp;$Q$3+2))+(COUNTIF('Round 3 - Hole by Hole'!R134,"="&amp;$R$3+2))+(COUNTIF('Round 3 - Hole by Hole'!S134,"="&amp;$S$3+2))+(COUNTIF('Round 3 - Hole by Hole'!T134,"="&amp;$T$3+2))</f>
        <v>3</v>
      </c>
      <c r="V137" s="110">
        <f>SUM(COUNTIF('Round 3 - Hole by Hole'!B134,"&gt;"&amp;$B$3+2.1))+(COUNTIF('Round 3 - Hole by Hole'!C134,"&gt;"&amp;$C$3+2.1))+(COUNTIF('Round 3 - Hole by Hole'!D134,"&gt;"&amp;$D$3+2.1))+(COUNTIF('Round 3 - Hole by Hole'!E134,"&gt;"&amp;$E$3+2.1))+(COUNTIF('Round 3 - Hole by Hole'!F134,"&gt;"&amp;$F$3+2.1))+(COUNTIF('Round 3 - Hole by Hole'!G134,"&gt;"&amp;$G$3+2.1))+(COUNTIF('Round 3 - Hole by Hole'!H134,"&gt;"&amp;$H$3+2.1))+(COUNTIF('Round 3 - Hole by Hole'!I134,"&gt;"&amp;$I$3+2.1))+(COUNTIF('Round 3 - Hole by Hole'!J134,"&gt;"&amp;$J$3+2.1))+(COUNTIF('Round 3 - Hole by Hole'!L134,"&gt;"&amp;$L$3+2.1))+(COUNTIF('Round 3 - Hole by Hole'!M134,"&gt;"&amp;$M$3+2.1))+(COUNTIF('Round 3 - Hole by Hole'!N134,"&gt;"&amp;$N$3+2.1))+(COUNTIF('Round 3 - Hole by Hole'!O134,"&gt;"&amp;$O$3+2.1))+(COUNTIF('Round 3 - Hole by Hole'!P134,"&gt;"&amp;$P$3+2.1))+(COUNTIF('Round 3 - Hole by Hole'!Q134,"&gt;"&amp;$Q$3+2.1))+(COUNTIF('Round 3 - Hole by Hole'!R134,"&gt;"&amp;$R$3+2.1))+(COUNTIF('Round 3 - Hole by Hole'!S134,"&gt;"&amp;$S$3+2.1))+(COUNTIF('Round 3 - Hole by Hole'!T134,"&gt;"&amp;$T$3+2.1))</f>
        <v>0</v>
      </c>
      <c r="X137" s="110">
        <f t="shared" si="193"/>
        <v>0</v>
      </c>
      <c r="Y137" s="110">
        <f t="shared" si="189"/>
        <v>2</v>
      </c>
      <c r="Z137" s="110">
        <f t="shared" si="190"/>
        <v>30</v>
      </c>
      <c r="AA137" s="110">
        <f t="shared" si="191"/>
        <v>17</v>
      </c>
      <c r="AB137" s="110">
        <f t="shared" si="192"/>
        <v>4</v>
      </c>
      <c r="AC137" s="110">
        <f t="shared" si="194"/>
        <v>1</v>
      </c>
    </row>
    <row r="138" spans="1:29">
      <c r="A138" s="60" t="str">
        <f>'Players by Team'!A54</f>
        <v>KATIE GREEN</v>
      </c>
      <c r="B138" s="90"/>
      <c r="C138" s="86">
        <f>SUM(COUNTIF('Round 1 - Hole by Hole'!B135,"&lt;"&amp;$B$2-1.9))+(COUNTIF('Round 1 - Hole by Hole'!C135,"&lt;"&amp;$C$2-1.9))+(COUNTIF('Round 1 - Hole by Hole'!D135,"&lt;"&amp;$D$2-1.9))+(COUNTIF('Round 1 - Hole by Hole'!E135,"&lt;"&amp;$E$2-1.9))+(COUNTIF('Round 1 - Hole by Hole'!F135,"&lt;"&amp;$F$2-1.9))+(COUNTIF('Round 1 - Hole by Hole'!G135,"&lt;"&amp;$G$2-1.9))+(COUNTIF('Round 1 - Hole by Hole'!H135,"&lt;"&amp;$H$2-1.9))+(COUNTIF('Round 1 - Hole by Hole'!I135,"&lt;"&amp;$I$2-1.9))+(COUNTIF('Round 1 - Hole by Hole'!J135,"&lt;"&amp;$J$2-1.9))+(COUNTIF('Round 1 - Hole by Hole'!L135,"&lt;"&amp;$L$2-1.9))+(COUNTIF('Round 1 - Hole by Hole'!M135,"&lt;"&amp;$M$2-1.9))+(COUNTIF('Round 1 - Hole by Hole'!N135,"&lt;"&amp;$N$2-1.9))+(COUNTIF('Round 1 - Hole by Hole'!O135,"&lt;"&amp;$O$2-1.9))+(COUNTIF('Round 1 - Hole by Hole'!P135,"&lt;"&amp;$P$2-1.9))+(COUNTIF('Round 1 - Hole by Hole'!Q135,"&lt;"&amp;$Q$2-1.9))+(COUNTIF('Round 1 - Hole by Hole'!R135,"&lt;"&amp;$R$2-1.9))+(COUNTIF('Round 1 - Hole by Hole'!S135,"&lt;"&amp;$S$2-1.9))+(COUNTIF('Round 1 - Hole by Hole'!T135,"&lt;"&amp;$T$2-1.9))</f>
        <v>0</v>
      </c>
      <c r="D138" s="87">
        <f>SUM(COUNTIF('Round 1 - Hole by Hole'!B135,"="&amp;$B$2-1))+(COUNTIF('Round 1 - Hole by Hole'!C135,"="&amp;$C$2-1))+(COUNTIF('Round 1 - Hole by Hole'!D135,"="&amp;$D$2-1))+(COUNTIF('Round 1 - Hole by Hole'!E135,"="&amp;$E$2-1))+(COUNTIF('Round 1 - Hole by Hole'!F135,"="&amp;$F$2-1))+(COUNTIF('Round 1 - Hole by Hole'!G135,"="&amp;$G$2-1))+(COUNTIF('Round 1 - Hole by Hole'!H135,"="&amp;$H$2-1))+(COUNTIF('Round 1 - Hole by Hole'!I135,"="&amp;$I$2-1))+(COUNTIF('Round 1 - Hole by Hole'!J135,"="&amp;$J$2-1))+(COUNTIF('Round 1 - Hole by Hole'!L135,"="&amp;$L$2-1))+(COUNTIF('Round 1 - Hole by Hole'!M135,"="&amp;$M$2-1))+(COUNTIF('Round 1 - Hole by Hole'!N135,"="&amp;$N$2-1))+(COUNTIF('Round 1 - Hole by Hole'!O135,"="&amp;$O$2-1))+(COUNTIF('Round 1 - Hole by Hole'!P135,"="&amp;$P$2-1))+(COUNTIF('Round 1 - Hole by Hole'!Q135,"="&amp;$Q$2-1))+(COUNTIF('Round 1 - Hole by Hole'!R135,"="&amp;$R$2-1))+(COUNTIF('Round 1 - Hole by Hole'!S135,"="&amp;$S$2-1))+(COUNTIF('Round 1 - Hole by Hole'!T135,"="&amp;$T$2-1))</f>
        <v>0</v>
      </c>
      <c r="E138" s="87">
        <f>SUM(COUNTIF('Round 1 - Hole by Hole'!B135,"="&amp;$B$2))+(COUNTIF('Round 1 - Hole by Hole'!C135,"="&amp;$C$2))+(COUNTIF('Round 1 - Hole by Hole'!D135,"="&amp;$D$2))+(COUNTIF('Round 1 - Hole by Hole'!E135,"="&amp;$E$2))+(COUNTIF('Round 1 - Hole by Hole'!F135,"="&amp;$F$2))+(COUNTIF('Round 1 - Hole by Hole'!G135,"="&amp;$G$2))+(COUNTIF('Round 1 - Hole by Hole'!H135,"="&amp;$H$2))+(COUNTIF('Round 1 - Hole by Hole'!I135,"="&amp;$I$2))+(COUNTIF('Round 1 - Hole by Hole'!J135,"="&amp;$J$2))+(COUNTIF('Round 1 - Hole by Hole'!L135,"="&amp;$L$2))+(COUNTIF('Round 1 - Hole by Hole'!M135,"="&amp;$M$2))+(COUNTIF('Round 1 - Hole by Hole'!N135,"="&amp;$N$2))+(COUNTIF('Round 1 - Hole by Hole'!O135,"="&amp;$O$2))+(COUNTIF('Round 1 - Hole by Hole'!P135,"="&amp;$P$2))+(COUNTIF('Round 1 - Hole by Hole'!Q135,"="&amp;$Q$2))+(COUNTIF('Round 1 - Hole by Hole'!R135,"="&amp;$R$2))+(COUNTIF('Round 1 - Hole by Hole'!S135,"="&amp;$S$2))+(COUNTIF('Round 1 - Hole by Hole'!T135,"="&amp;$T$2))</f>
        <v>11</v>
      </c>
      <c r="F138" s="87">
        <f>SUM(COUNTIF('Round 1 - Hole by Hole'!B135,"="&amp;$B$2+1))+(COUNTIF('Round 1 - Hole by Hole'!C135,"="&amp;$C$2+1))+(COUNTIF('Round 1 - Hole by Hole'!D135,"="&amp;$D$2+1))+(COUNTIF('Round 1 - Hole by Hole'!E135,"="&amp;$E$2+1))+(COUNTIF('Round 1 - Hole by Hole'!F135,"="&amp;$F$2+1))+(COUNTIF('Round 1 - Hole by Hole'!G135,"="&amp;$G$2+1))+(COUNTIF('Round 1 - Hole by Hole'!H135,"="&amp;$H$2+1))+(COUNTIF('Round 1 - Hole by Hole'!I135,"="&amp;$I$2+1))+(COUNTIF('Round 1 - Hole by Hole'!J135,"="&amp;$J$2+1))+(COUNTIF('Round 1 - Hole by Hole'!L135,"="&amp;$L$2+1))+(COUNTIF('Round 1 - Hole by Hole'!M135,"="&amp;$M$2+1))+(COUNTIF('Round 1 - Hole by Hole'!N135,"="&amp;$N$2+1))+(COUNTIF('Round 1 - Hole by Hole'!O135,"="&amp;$O$2+1))+(COUNTIF('Round 1 - Hole by Hole'!P135,"="&amp;$P$2+1))+(COUNTIF('Round 1 - Hole by Hole'!Q135,"="&amp;$Q$2+1))+(COUNTIF('Round 1 - Hole by Hole'!R135,"="&amp;$R$2+1))+(COUNTIF('Round 1 - Hole by Hole'!S135,"="&amp;$S$2+1))+(COUNTIF('Round 1 - Hole by Hole'!T135,"="&amp;$T$2+1))</f>
        <v>6</v>
      </c>
      <c r="G138" s="87">
        <f>SUM(COUNTIF('Round 1 - Hole by Hole'!B135,"="&amp;$B$2+2))+(COUNTIF('Round 1 - Hole by Hole'!C135,"="&amp;$C$2+2))+(COUNTIF('Round 1 - Hole by Hole'!D135,"="&amp;$D$2+2))+(COUNTIF('Round 1 - Hole by Hole'!E135,"="&amp;$E$2+2))+(COUNTIF('Round 1 - Hole by Hole'!F135,"="&amp;$F$2+2))+(COUNTIF('Round 1 - Hole by Hole'!G135,"="&amp;$G$2+2))+(COUNTIF('Round 1 - Hole by Hole'!H135,"="&amp;$H$2+2))+(COUNTIF('Round 1 - Hole by Hole'!I135,"="&amp;$I$2+2))+(COUNTIF('Round 1 - Hole by Hole'!J135,"="&amp;$J$2+2))+(COUNTIF('Round 1 - Hole by Hole'!L135,"="&amp;$L$2+2))+(COUNTIF('Round 1 - Hole by Hole'!M135,"="&amp;$M$2+2))+(COUNTIF('Round 1 - Hole by Hole'!N135,"="&amp;$N$2+2))+(COUNTIF('Round 1 - Hole by Hole'!O135,"="&amp;$O$2+2))+(COUNTIF('Round 1 - Hole by Hole'!P135,"="&amp;$P$2+2))+(COUNTIF('Round 1 - Hole by Hole'!Q135,"="&amp;$Q$2+2))+(COUNTIF('Round 1 - Hole by Hole'!R135,"="&amp;$R$2+2))+(COUNTIF('Round 1 - Hole by Hole'!S135,"="&amp;$S$2+2))+(COUNTIF('Round 1 - Hole by Hole'!T135,"="&amp;$T$2+2))</f>
        <v>1</v>
      </c>
      <c r="H138" s="87">
        <f>SUM(COUNTIF('Round 1 - Hole by Hole'!B135,"&gt;"&amp;$B$2+2.1))+(COUNTIF('Round 1 - Hole by Hole'!C135,"&gt;"&amp;$C$2+2.1))+(COUNTIF('Round 1 - Hole by Hole'!D135,"&gt;"&amp;$D$2+2.1))+(COUNTIF('Round 1 - Hole by Hole'!E135,"&gt;"&amp;$E$2+2.1))+(COUNTIF('Round 1 - Hole by Hole'!F135,"&gt;"&amp;$F$2+2.1))+(COUNTIF('Round 1 - Hole by Hole'!G135,"&gt;"&amp;$G$2+2.1))+(COUNTIF('Round 1 - Hole by Hole'!H135,"&gt;"&amp;$H$2+2.1))+(COUNTIF('Round 1 - Hole by Hole'!I135,"&gt;"&amp;$I$2+2.1))+(COUNTIF('Round 1 - Hole by Hole'!J135,"&gt;"&amp;$J$2+2.1))+(COUNTIF('Round 1 - Hole by Hole'!L135,"&gt;"&amp;$L$2+2.1))+(COUNTIF('Round 1 - Hole by Hole'!M135,"&gt;"&amp;$M$2+2.1))+(COUNTIF('Round 1 - Hole by Hole'!N135,"&gt;"&amp;$N$2+2.1))+(COUNTIF('Round 1 - Hole by Hole'!O135,"&gt;"&amp;$O$2+2.1))+(COUNTIF('Round 1 - Hole by Hole'!P135,"&gt;"&amp;$P$2+2.1))+(COUNTIF('Round 1 - Hole by Hole'!Q135,"&gt;"&amp;$Q$2+2.1))+(COUNTIF('Round 1 - Hole by Hole'!R135,"&gt;"&amp;$R$2+2.1))+(COUNTIF('Round 1 - Hole by Hole'!S135,"&gt;"&amp;$S$2+2.1))+(COUNTIF('Round 1 - Hole by Hole'!T135,"&gt;"&amp;$T$2+2.1))</f>
        <v>0</v>
      </c>
      <c r="J138" s="86">
        <f>SUM(COUNTIF('Round 2 - Hole by Hole'!B135,"&lt;"&amp;$B$2-1.9))+(COUNTIF('Round 2 - Hole by Hole'!C135,"&lt;"&amp;$C$2-1.9))+(COUNTIF('Round 2 - Hole by Hole'!D135,"&lt;"&amp;$D$2-1.9))+(COUNTIF('Round 2 - Hole by Hole'!E135,"&lt;"&amp;$E$2-1.9))+(COUNTIF('Round 2 - Hole by Hole'!F135,"&lt;"&amp;$F$2-1.9))+(COUNTIF('Round 2 - Hole by Hole'!G135,"&lt;"&amp;$G$2-1.9))+(COUNTIF('Round 2 - Hole by Hole'!H135,"&lt;"&amp;$H$2-1.9))+(COUNTIF('Round 2 - Hole by Hole'!I135,"&lt;"&amp;$I$2-1.9))+(COUNTIF('Round 2 - Hole by Hole'!J135,"&lt;"&amp;$J$2-1.9))+(COUNTIF('Round 2 - Hole by Hole'!L135,"&lt;"&amp;$L$2-1.9))+(COUNTIF('Round 2 - Hole by Hole'!M135,"&lt;"&amp;$M$2-1.9))+(COUNTIF('Round 2 - Hole by Hole'!N135,"&lt;"&amp;$N$2-1.9))+(COUNTIF('Round 2 - Hole by Hole'!O135,"&lt;"&amp;$O$2-1.9))+(COUNTIF('Round 2 - Hole by Hole'!P135,"&lt;"&amp;$P$2-1.9))+(COUNTIF('Round 2 - Hole by Hole'!Q135,"&lt;"&amp;$Q$2-1.9))+(COUNTIF('Round 2 - Hole by Hole'!R135,"&lt;"&amp;$R$2-1.9))+(COUNTIF('Round 2 - Hole by Hole'!S135,"&lt;"&amp;$S$2-1.9))+(COUNTIF('Round 2 - Hole by Hole'!T135,"&lt;"&amp;$T$2-1.9))</f>
        <v>0</v>
      </c>
      <c r="K138" s="87">
        <f>SUM(COUNTIF('Round 2 - Hole by Hole'!B135,"="&amp;$B$2-1))+(COUNTIF('Round 2 - Hole by Hole'!C135,"="&amp;$C$2-1))+(COUNTIF('Round 2 - Hole by Hole'!D135,"="&amp;$D$2-1))+(COUNTIF('Round 2 - Hole by Hole'!E135,"="&amp;$E$2-1))+(COUNTIF('Round 2 - Hole by Hole'!F135,"="&amp;$F$2-1))+(COUNTIF('Round 2 - Hole by Hole'!G135,"="&amp;$G$2-1))+(COUNTIF('Round 2 - Hole by Hole'!H135,"="&amp;$H$2-1))+(COUNTIF('Round 2 - Hole by Hole'!I135,"="&amp;$I$2-1))+(COUNTIF('Round 2 - Hole by Hole'!J135,"="&amp;$J$2-1))+(COUNTIF('Round 2 - Hole by Hole'!L135,"="&amp;$L$2-1))+(COUNTIF('Round 2 - Hole by Hole'!M135,"="&amp;$M$2-1))+(COUNTIF('Round 2 - Hole by Hole'!N135,"="&amp;$N$2-1))+(COUNTIF('Round 2 - Hole by Hole'!O135,"="&amp;$O$2-1))+(COUNTIF('Round 2 - Hole by Hole'!P135,"="&amp;$P$2-1))+(COUNTIF('Round 2 - Hole by Hole'!Q135,"="&amp;$Q$2-1))+(COUNTIF('Round 2 - Hole by Hole'!R135,"="&amp;$R$2-1))+(COUNTIF('Round 2 - Hole by Hole'!S135,"="&amp;$S$2-1))+(COUNTIF('Round 2 - Hole by Hole'!T135,"="&amp;$T$2-1))</f>
        <v>1</v>
      </c>
      <c r="L138" s="87">
        <f>SUM(COUNTIF('Round 2 - Hole by Hole'!B135,"="&amp;$B$2))+(COUNTIF('Round 2 - Hole by Hole'!C135,"="&amp;$C$2))+(COUNTIF('Round 2 - Hole by Hole'!D135,"="&amp;$D$2))+(COUNTIF('Round 2 - Hole by Hole'!E135,"="&amp;$E$2))+(COUNTIF('Round 2 - Hole by Hole'!F135,"="&amp;$F$2))+(COUNTIF('Round 2 - Hole by Hole'!G135,"="&amp;$G$2))+(COUNTIF('Round 2 - Hole by Hole'!H135,"="&amp;$H$2))+(COUNTIF('Round 2 - Hole by Hole'!I135,"="&amp;$I$2))+(COUNTIF('Round 2 - Hole by Hole'!J135,"="&amp;$J$2))+(COUNTIF('Round 2 - Hole by Hole'!L135,"="&amp;$L$2))+(COUNTIF('Round 2 - Hole by Hole'!M135,"="&amp;$M$2))+(COUNTIF('Round 2 - Hole by Hole'!N135,"="&amp;$N$2))+(COUNTIF('Round 2 - Hole by Hole'!O135,"="&amp;$O$2))+(COUNTIF('Round 2 - Hole by Hole'!P135,"="&amp;$P$2))+(COUNTIF('Round 2 - Hole by Hole'!Q135,"="&amp;$Q$2))+(COUNTIF('Round 2 - Hole by Hole'!R135,"="&amp;$R$2))+(COUNTIF('Round 2 - Hole by Hole'!S135,"="&amp;$S$2))+(COUNTIF('Round 2 - Hole by Hole'!T135,"="&amp;$T$2))</f>
        <v>6</v>
      </c>
      <c r="M138" s="87">
        <f>SUM(COUNTIF('Round 2 - Hole by Hole'!B135,"="&amp;$B$2+1))+(COUNTIF('Round 2 - Hole by Hole'!C135,"="&amp;$C$2+1))+(COUNTIF('Round 2 - Hole by Hole'!D135,"="&amp;$D$2+1))+(COUNTIF('Round 2 - Hole by Hole'!E135,"="&amp;$E$2+1))+(COUNTIF('Round 2 - Hole by Hole'!F135,"="&amp;$F$2+1))+(COUNTIF('Round 2 - Hole by Hole'!G135,"="&amp;$G$2+1))+(COUNTIF('Round 2 - Hole by Hole'!H135,"="&amp;$H$2+1))+(COUNTIF('Round 2 - Hole by Hole'!I135,"="&amp;$I$2+1))+(COUNTIF('Round 2 - Hole by Hole'!J135,"="&amp;$J$2+1))+(COUNTIF('Round 2 - Hole by Hole'!L135,"="&amp;$L$2+1))+(COUNTIF('Round 2 - Hole by Hole'!M135,"="&amp;$M$2+1))+(COUNTIF('Round 2 - Hole by Hole'!N135,"="&amp;$N$2+1))+(COUNTIF('Round 2 - Hole by Hole'!O135,"="&amp;$O$2+1))+(COUNTIF('Round 2 - Hole by Hole'!P135,"="&amp;$P$2+1))+(COUNTIF('Round 2 - Hole by Hole'!Q135,"="&amp;$Q$2+1))+(COUNTIF('Round 2 - Hole by Hole'!R135,"="&amp;$R$2+1))+(COUNTIF('Round 2 - Hole by Hole'!S135,"="&amp;$S$2+1))+(COUNTIF('Round 2 - Hole by Hole'!T135,"="&amp;$T$2+1))</f>
        <v>8</v>
      </c>
      <c r="N138" s="87">
        <f>SUM(COUNTIF('Round 2 - Hole by Hole'!B135,"="&amp;$B$2+2))+(COUNTIF('Round 2 - Hole by Hole'!C135,"="&amp;$C$2+2))+(COUNTIF('Round 2 - Hole by Hole'!D135,"="&amp;$D$2+2))+(COUNTIF('Round 2 - Hole by Hole'!E135,"="&amp;$E$2+2))+(COUNTIF('Round 2 - Hole by Hole'!F135,"="&amp;$F$2+2))+(COUNTIF('Round 2 - Hole by Hole'!G135,"="&amp;$G$2+2))+(COUNTIF('Round 2 - Hole by Hole'!H135,"="&amp;$H$2+2))+(COUNTIF('Round 2 - Hole by Hole'!I135,"="&amp;$I$2+2))+(COUNTIF('Round 2 - Hole by Hole'!J135,"="&amp;$J$2+2))+(COUNTIF('Round 2 - Hole by Hole'!L135,"="&amp;$L$2+2))+(COUNTIF('Round 2 - Hole by Hole'!M135,"="&amp;$M$2+2))+(COUNTIF('Round 2 - Hole by Hole'!N135,"="&amp;$N$2+2))+(COUNTIF('Round 2 - Hole by Hole'!O135,"="&amp;$O$2+2))+(COUNTIF('Round 2 - Hole by Hole'!P135,"="&amp;$P$2+2))+(COUNTIF('Round 2 - Hole by Hole'!Q135,"="&amp;$Q$2+2))+(COUNTIF('Round 2 - Hole by Hole'!R135,"="&amp;$R$2+2))+(COUNTIF('Round 2 - Hole by Hole'!S135,"="&amp;$S$2+2))+(COUNTIF('Round 2 - Hole by Hole'!T135,"="&amp;$T$2+2))</f>
        <v>3</v>
      </c>
      <c r="O138" s="87">
        <f>SUM(COUNTIF('Round 2 - Hole by Hole'!B135,"&gt;"&amp;$B$2+2.1))+(COUNTIF('Round 2 - Hole by Hole'!C135,"&gt;"&amp;$C$2+2.1))+(COUNTIF('Round 2 - Hole by Hole'!D135,"&gt;"&amp;$D$2+2.1))+(COUNTIF('Round 2 - Hole by Hole'!E135,"&gt;"&amp;$E$2+2.1))+(COUNTIF('Round 2 - Hole by Hole'!F135,"&gt;"&amp;$F$2+2.1))+(COUNTIF('Round 2 - Hole by Hole'!G135,"&gt;"&amp;$G$2+2.1))+(COUNTIF('Round 2 - Hole by Hole'!H135,"&gt;"&amp;$H$2+2.1))+(COUNTIF('Round 2 - Hole by Hole'!I135,"&gt;"&amp;$I$2+2.1))+(COUNTIF('Round 2 - Hole by Hole'!J135,"&gt;"&amp;$J$2+2.1))+(COUNTIF('Round 2 - Hole by Hole'!L135,"&gt;"&amp;$L$2+2.1))+(COUNTIF('Round 2 - Hole by Hole'!M135,"&gt;"&amp;$M$2+2.1))+(COUNTIF('Round 2 - Hole by Hole'!N135,"&gt;"&amp;$N$2+2.1))+(COUNTIF('Round 2 - Hole by Hole'!O135,"&gt;"&amp;$O$2+2.1))+(COUNTIF('Round 2 - Hole by Hole'!P135,"&gt;"&amp;$P$2+2.1))+(COUNTIF('Round 2 - Hole by Hole'!Q135,"&gt;"&amp;$Q$2+2.1))+(COUNTIF('Round 2 - Hole by Hole'!R135,"&gt;"&amp;$R$2+2.1))+(COUNTIF('Round 2 - Hole by Hole'!S135,"&gt;"&amp;$S$2+2.1))+(COUNTIF('Round 2 - Hole by Hole'!T135,"&gt;"&amp;$T$2+2.1))</f>
        <v>0</v>
      </c>
      <c r="Q138" s="86">
        <f>SUM(COUNTIF('Round 3 - Hole by Hole'!B135,"&lt;"&amp;$B$3-1.9))+(COUNTIF('Round 3 - Hole by Hole'!C135,"&lt;"&amp;$C$3-1.9))+(COUNTIF('Round 3 - Hole by Hole'!D135,"&lt;"&amp;$D$3-1.9))+(COUNTIF('Round 3 - Hole by Hole'!E135,"&lt;"&amp;$E$3-1.9))+(COUNTIF('Round 3 - Hole by Hole'!F135,"&lt;"&amp;$F$3-1.9))+(COUNTIF('Round 3 - Hole by Hole'!G135,"&lt;"&amp;$G$3-1.9))+(COUNTIF('Round 3 - Hole by Hole'!H135,"&lt;"&amp;$H$3-1.9))+(COUNTIF('Round 3 - Hole by Hole'!I135,"&lt;"&amp;$I$3-1.9))+(COUNTIF('Round 3 - Hole by Hole'!J135,"&lt;"&amp;$J$3-1.9))+(COUNTIF('Round 3 - Hole by Hole'!L135,"&lt;"&amp;$L$3-1.9))+(COUNTIF('Round 3 - Hole by Hole'!M135,"&lt;"&amp;$M$3-1.9))+(COUNTIF('Round 3 - Hole by Hole'!N135,"&lt;"&amp;$N$3-1.9))+(COUNTIF('Round 3 - Hole by Hole'!O135,"&lt;"&amp;$O$3-1.9))+(COUNTIF('Round 3 - Hole by Hole'!P135,"&lt;"&amp;$P$3-1.9))+(COUNTIF('Round 3 - Hole by Hole'!Q135,"&lt;"&amp;$Q$3-1.9))+(COUNTIF('Round 3 - Hole by Hole'!R135,"&lt;"&amp;$R$3-1.9))+(COUNTIF('Round 3 - Hole by Hole'!S135,"&lt;"&amp;$S$3-1.9))+(COUNTIF('Round 3 - Hole by Hole'!T135,"&lt;"&amp;$T$3-1.9))</f>
        <v>0</v>
      </c>
      <c r="R138" s="87">
        <f>SUM(COUNTIF('Round 3 - Hole by Hole'!B135,"="&amp;$B$3-1))+(COUNTIF('Round 3 - Hole by Hole'!C135,"="&amp;$C$3-1))+(COUNTIF('Round 3 - Hole by Hole'!D135,"="&amp;$D$3-1))+(COUNTIF('Round 3 - Hole by Hole'!E135,"="&amp;$E$3-1))+(COUNTIF('Round 3 - Hole by Hole'!F135,"="&amp;$F$3-1))+(COUNTIF('Round 3 - Hole by Hole'!G135,"="&amp;$G$3-1))+(COUNTIF('Round 3 - Hole by Hole'!H135,"="&amp;$H$3-1))+(COUNTIF('Round 3 - Hole by Hole'!I135,"="&amp;$I$3-1))+(COUNTIF('Round 3 - Hole by Hole'!J135,"="&amp;$J$3-1))+(COUNTIF('Round 3 - Hole by Hole'!L135,"="&amp;$L$3-1))+(COUNTIF('Round 3 - Hole by Hole'!M135,"="&amp;$M$3-1))+(COUNTIF('Round 3 - Hole by Hole'!N135,"="&amp;$N$3-1))+(COUNTIF('Round 3 - Hole by Hole'!O135,"="&amp;$O$3-1))+(COUNTIF('Round 3 - Hole by Hole'!P135,"="&amp;$P$3-1))+(COUNTIF('Round 3 - Hole by Hole'!Q135,"="&amp;$Q$3-1))+(COUNTIF('Round 3 - Hole by Hole'!R135,"="&amp;$R$3-1))+(COUNTIF('Round 3 - Hole by Hole'!S135,"="&amp;$S$3-1))+(COUNTIF('Round 3 - Hole by Hole'!T135,"="&amp;$T$3-1))</f>
        <v>0</v>
      </c>
      <c r="S138" s="87">
        <f>SUM(COUNTIF('Round 3 - Hole by Hole'!B135,"="&amp;$B$3))+(COUNTIF('Round 3 - Hole by Hole'!C135,"="&amp;$C$3))+(COUNTIF('Round 3 - Hole by Hole'!D135,"="&amp;$D$3))+(COUNTIF('Round 3 - Hole by Hole'!E135,"="&amp;$E$3))+(COUNTIF('Round 3 - Hole by Hole'!F135,"="&amp;$F$3))+(COUNTIF('Round 3 - Hole by Hole'!G135,"="&amp;$G$3))+(COUNTIF('Round 3 - Hole by Hole'!H135,"="&amp;$H$3))+(COUNTIF('Round 3 - Hole by Hole'!I135,"="&amp;$I$3))+(COUNTIF('Round 3 - Hole by Hole'!J135,"="&amp;$J$3))+(COUNTIF('Round 3 - Hole by Hole'!L135,"="&amp;$L$3))+(COUNTIF('Round 3 - Hole by Hole'!M135,"="&amp;$M$3))+(COUNTIF('Round 3 - Hole by Hole'!N135,"="&amp;$N$3))+(COUNTIF('Round 3 - Hole by Hole'!O135,"="&amp;$O$3))+(COUNTIF('Round 3 - Hole by Hole'!P135,"="&amp;$P$3))+(COUNTIF('Round 3 - Hole by Hole'!Q135,"="&amp;$Q$3))+(COUNTIF('Round 3 - Hole by Hole'!R135,"="&amp;$R$3))+(COUNTIF('Round 3 - Hole by Hole'!S135,"="&amp;$S$3))+(COUNTIF('Round 3 - Hole by Hole'!T135,"="&amp;$T$3))</f>
        <v>7</v>
      </c>
      <c r="T138" s="87">
        <f>SUM(COUNTIF('Round 3 - Hole by Hole'!B135,"="&amp;$B$3+1))+(COUNTIF('Round 3 - Hole by Hole'!C135,"="&amp;$C$3+1))+(COUNTIF('Round 3 - Hole by Hole'!D135,"="&amp;$D$3+1))+(COUNTIF('Round 3 - Hole by Hole'!E135,"="&amp;$E$3+1))+(COUNTIF('Round 3 - Hole by Hole'!F135,"="&amp;$F$3+1))+(COUNTIF('Round 3 - Hole by Hole'!G135,"="&amp;$G$3+1))+(COUNTIF('Round 3 - Hole by Hole'!H135,"="&amp;$H$3+1))+(COUNTIF('Round 3 - Hole by Hole'!I135,"="&amp;$I$3+1))+(COUNTIF('Round 3 - Hole by Hole'!J135,"="&amp;$J$3+1))+(COUNTIF('Round 3 - Hole by Hole'!L135,"="&amp;$L$3+1))+(COUNTIF('Round 3 - Hole by Hole'!M135,"="&amp;$M$3+1))+(COUNTIF('Round 3 - Hole by Hole'!N135,"="&amp;$N$3+1))+(COUNTIF('Round 3 - Hole by Hole'!O135,"="&amp;$O$3+1))+(COUNTIF('Round 3 - Hole by Hole'!P135,"="&amp;$P$3+1))+(COUNTIF('Round 3 - Hole by Hole'!Q135,"="&amp;$Q$3+1))+(COUNTIF('Round 3 - Hole by Hole'!R135,"="&amp;$R$3+1))+(COUNTIF('Round 3 - Hole by Hole'!S135,"="&amp;$S$3+1))+(COUNTIF('Round 3 - Hole by Hole'!T135,"="&amp;$T$3+1))</f>
        <v>6</v>
      </c>
      <c r="U138" s="87">
        <f>SUM(COUNTIF('Round 3 - Hole by Hole'!B135,"="&amp;$B$3+2))+(COUNTIF('Round 3 - Hole by Hole'!C135,"="&amp;$C$3+2))+(COUNTIF('Round 3 - Hole by Hole'!D135,"="&amp;$D$3+2))+(COUNTIF('Round 3 - Hole by Hole'!E135,"="&amp;$E$3+2))+(COUNTIF('Round 3 - Hole by Hole'!F135,"="&amp;$F$3+2))+(COUNTIF('Round 3 - Hole by Hole'!G135,"="&amp;$G$3+2))+(COUNTIF('Round 3 - Hole by Hole'!H135,"="&amp;$H$3+2))+(COUNTIF('Round 3 - Hole by Hole'!I135,"="&amp;$I$3+2))+(COUNTIF('Round 3 - Hole by Hole'!J135,"="&amp;$J$3+2))+(COUNTIF('Round 3 - Hole by Hole'!L135,"="&amp;$L$3+2))+(COUNTIF('Round 3 - Hole by Hole'!M135,"="&amp;$M$3+2))+(COUNTIF('Round 3 - Hole by Hole'!N135,"="&amp;$N$3+2))+(COUNTIF('Round 3 - Hole by Hole'!O135,"="&amp;$O$3+2))+(COUNTIF('Round 3 - Hole by Hole'!P135,"="&amp;$P$3+2))+(COUNTIF('Round 3 - Hole by Hole'!Q135,"="&amp;$Q$3+2))+(COUNTIF('Round 3 - Hole by Hole'!R135,"="&amp;$R$3+2))+(COUNTIF('Round 3 - Hole by Hole'!S135,"="&amp;$S$3+2))+(COUNTIF('Round 3 - Hole by Hole'!T135,"="&amp;$T$3+2))</f>
        <v>5</v>
      </c>
      <c r="V138" s="87">
        <f>SUM(COUNTIF('Round 3 - Hole by Hole'!B135,"&gt;"&amp;$B$3+2.1))+(COUNTIF('Round 3 - Hole by Hole'!C135,"&gt;"&amp;$C$3+2.1))+(COUNTIF('Round 3 - Hole by Hole'!D135,"&gt;"&amp;$D$3+2.1))+(COUNTIF('Round 3 - Hole by Hole'!E135,"&gt;"&amp;$E$3+2.1))+(COUNTIF('Round 3 - Hole by Hole'!F135,"&gt;"&amp;$F$3+2.1))+(COUNTIF('Round 3 - Hole by Hole'!G135,"&gt;"&amp;$G$3+2.1))+(COUNTIF('Round 3 - Hole by Hole'!H135,"&gt;"&amp;$H$3+2.1))+(COUNTIF('Round 3 - Hole by Hole'!I135,"&gt;"&amp;$I$3+2.1))+(COUNTIF('Round 3 - Hole by Hole'!J135,"&gt;"&amp;$J$3+2.1))+(COUNTIF('Round 3 - Hole by Hole'!L135,"&gt;"&amp;$L$3+2.1))+(COUNTIF('Round 3 - Hole by Hole'!M135,"&gt;"&amp;$M$3+2.1))+(COUNTIF('Round 3 - Hole by Hole'!N135,"&gt;"&amp;$N$3+2.1))+(COUNTIF('Round 3 - Hole by Hole'!O135,"&gt;"&amp;$O$3+2.1))+(COUNTIF('Round 3 - Hole by Hole'!P135,"&gt;"&amp;$P$3+2.1))+(COUNTIF('Round 3 - Hole by Hole'!Q135,"&gt;"&amp;$Q$3+2.1))+(COUNTIF('Round 3 - Hole by Hole'!R135,"&gt;"&amp;$R$3+2.1))+(COUNTIF('Round 3 - Hole by Hole'!S135,"&gt;"&amp;$S$3+2.1))+(COUNTIF('Round 3 - Hole by Hole'!T135,"&gt;"&amp;$T$3+2.1))</f>
        <v>0</v>
      </c>
      <c r="X138" s="86">
        <f t="shared" si="193"/>
        <v>0</v>
      </c>
      <c r="Y138" s="86">
        <f t="shared" si="189"/>
        <v>1</v>
      </c>
      <c r="Z138" s="86">
        <f t="shared" si="190"/>
        <v>24</v>
      </c>
      <c r="AA138" s="86">
        <f t="shared" si="191"/>
        <v>20</v>
      </c>
      <c r="AB138" s="86">
        <f t="shared" si="192"/>
        <v>9</v>
      </c>
      <c r="AC138" s="86">
        <f t="shared" si="194"/>
        <v>0</v>
      </c>
    </row>
    <row r="140" spans="1:29">
      <c r="A140" s="89" t="str">
        <f>'Players by Team'!G49</f>
        <v>MEDALIST</v>
      </c>
      <c r="B140" s="88"/>
      <c r="C140" s="83">
        <f t="shared" ref="C140:H140" si="195">SUM(C141:C145)</f>
        <v>0</v>
      </c>
      <c r="D140" s="83">
        <f t="shared" si="195"/>
        <v>9</v>
      </c>
      <c r="E140" s="83">
        <f t="shared" si="195"/>
        <v>45</v>
      </c>
      <c r="F140" s="83">
        <f t="shared" si="195"/>
        <v>24</v>
      </c>
      <c r="G140" s="83">
        <f t="shared" si="195"/>
        <v>9</v>
      </c>
      <c r="H140" s="83">
        <f t="shared" si="195"/>
        <v>3</v>
      </c>
      <c r="I140" s="84"/>
      <c r="J140" s="83">
        <f t="shared" ref="J140:O140" si="196">SUM(J141:J145)</f>
        <v>1</v>
      </c>
      <c r="K140" s="83">
        <f t="shared" si="196"/>
        <v>12</v>
      </c>
      <c r="L140" s="83">
        <f t="shared" si="196"/>
        <v>42</v>
      </c>
      <c r="M140" s="83">
        <f t="shared" si="196"/>
        <v>22</v>
      </c>
      <c r="N140" s="83">
        <f t="shared" si="196"/>
        <v>11</v>
      </c>
      <c r="O140" s="83">
        <f t="shared" si="196"/>
        <v>2</v>
      </c>
      <c r="P140" s="84"/>
      <c r="Q140" s="83">
        <f t="shared" ref="Q140:V140" si="197">SUM(Q141:Q145)</f>
        <v>0</v>
      </c>
      <c r="R140" s="83">
        <f t="shared" si="197"/>
        <v>13</v>
      </c>
      <c r="S140" s="83">
        <f t="shared" si="197"/>
        <v>46</v>
      </c>
      <c r="T140" s="83">
        <f t="shared" si="197"/>
        <v>21</v>
      </c>
      <c r="U140" s="83">
        <f t="shared" si="197"/>
        <v>7</v>
      </c>
      <c r="V140" s="83">
        <f t="shared" si="197"/>
        <v>3</v>
      </c>
      <c r="X140" s="83">
        <f t="shared" ref="X140:AC140" si="198">SUM(X141:X145)</f>
        <v>1</v>
      </c>
      <c r="Y140" s="83">
        <f t="shared" si="198"/>
        <v>34</v>
      </c>
      <c r="Z140" s="83">
        <f t="shared" si="198"/>
        <v>133</v>
      </c>
      <c r="AA140" s="83">
        <f t="shared" si="198"/>
        <v>67</v>
      </c>
      <c r="AB140" s="83">
        <f t="shared" si="198"/>
        <v>27</v>
      </c>
      <c r="AC140" s="83">
        <f t="shared" si="198"/>
        <v>8</v>
      </c>
    </row>
    <row r="141" spans="1:29">
      <c r="A141" s="60" t="str">
        <f>'Players by Team'!G50</f>
        <v>RACHEL HICKS  (C. HERITAGE)</v>
      </c>
      <c r="B141" s="90"/>
      <c r="C141" s="86">
        <f>SUM(COUNTIF('Round 1 - Hole by Hole'!B138,"&lt;"&amp;$B$2-1.9))+(COUNTIF('Round 1 - Hole by Hole'!C138,"&lt;"&amp;$C$2-1.9))+(COUNTIF('Round 1 - Hole by Hole'!D138,"&lt;"&amp;$D$2-1.9))+(COUNTIF('Round 1 - Hole by Hole'!E138,"&lt;"&amp;$E$2-1.9))+(COUNTIF('Round 1 - Hole by Hole'!F138,"&lt;"&amp;$F$2-1.9))+(COUNTIF('Round 1 - Hole by Hole'!G138,"&lt;"&amp;$G$2-1.9))+(COUNTIF('Round 1 - Hole by Hole'!H138,"&lt;"&amp;$H$2-1.9))+(COUNTIF('Round 1 - Hole by Hole'!I138,"&lt;"&amp;$I$2-1.9))+(COUNTIF('Round 1 - Hole by Hole'!J138,"&lt;"&amp;$J$2-1.9))+(COUNTIF('Round 1 - Hole by Hole'!L138,"&lt;"&amp;$L$2-1.9))+(COUNTIF('Round 1 - Hole by Hole'!M138,"&lt;"&amp;$M$2-1.9))+(COUNTIF('Round 1 - Hole by Hole'!N138,"&lt;"&amp;$N$2-1.9))+(COUNTIF('Round 1 - Hole by Hole'!O138,"&lt;"&amp;$O$2-1.9))+(COUNTIF('Round 1 - Hole by Hole'!P138,"&lt;"&amp;$P$2-1.9))+(COUNTIF('Round 1 - Hole by Hole'!Q138,"&lt;"&amp;$Q$2-1.9))+(COUNTIF('Round 1 - Hole by Hole'!R138,"&lt;"&amp;$R$2-1.9))+(COUNTIF('Round 1 - Hole by Hole'!S138,"&lt;"&amp;$S$2-1.9))+(COUNTIF('Round 1 - Hole by Hole'!T138,"&lt;"&amp;$T$2-1.9))</f>
        <v>0</v>
      </c>
      <c r="D141" s="87">
        <f>SUM(COUNTIF('Round 1 - Hole by Hole'!B138,"="&amp;$B$2-1))+(COUNTIF('Round 1 - Hole by Hole'!C138,"="&amp;$C$2-1))+(COUNTIF('Round 1 - Hole by Hole'!D138,"="&amp;$D$2-1))+(COUNTIF('Round 1 - Hole by Hole'!E138,"="&amp;$E$2-1))+(COUNTIF('Round 1 - Hole by Hole'!F138,"="&amp;$F$2-1))+(COUNTIF('Round 1 - Hole by Hole'!G138,"="&amp;$G$2-1))+(COUNTIF('Round 1 - Hole by Hole'!H138,"="&amp;$H$2-1))+(COUNTIF('Round 1 - Hole by Hole'!I138,"="&amp;$I$2-1))+(COUNTIF('Round 1 - Hole by Hole'!J138,"="&amp;$J$2-1))+(COUNTIF('Round 1 - Hole by Hole'!L138,"="&amp;$L$2-1))+(COUNTIF('Round 1 - Hole by Hole'!M138,"="&amp;$M$2-1))+(COUNTIF('Round 1 - Hole by Hole'!N138,"="&amp;$N$2-1))+(COUNTIF('Round 1 - Hole by Hole'!O138,"="&amp;$O$2-1))+(COUNTIF('Round 1 - Hole by Hole'!P138,"="&amp;$P$2-1))+(COUNTIF('Round 1 - Hole by Hole'!Q138,"="&amp;$Q$2-1))+(COUNTIF('Round 1 - Hole by Hole'!R138,"="&amp;$R$2-1))+(COUNTIF('Round 1 - Hole by Hole'!S138,"="&amp;$S$2-1))+(COUNTIF('Round 1 - Hole by Hole'!T138,"="&amp;$T$2-1))</f>
        <v>2</v>
      </c>
      <c r="E141" s="87">
        <f>SUM(COUNTIF('Round 1 - Hole by Hole'!B138,"="&amp;$B$2))+(COUNTIF('Round 1 - Hole by Hole'!C138,"="&amp;$C$2))+(COUNTIF('Round 1 - Hole by Hole'!D138,"="&amp;$D$2))+(COUNTIF('Round 1 - Hole by Hole'!E138,"="&amp;$E$2))+(COUNTIF('Round 1 - Hole by Hole'!F138,"="&amp;$F$2))+(COUNTIF('Round 1 - Hole by Hole'!G138,"="&amp;$G$2))+(COUNTIF('Round 1 - Hole by Hole'!H138,"="&amp;$H$2))+(COUNTIF('Round 1 - Hole by Hole'!I138,"="&amp;$I$2))+(COUNTIF('Round 1 - Hole by Hole'!J138,"="&amp;$J$2))+(COUNTIF('Round 1 - Hole by Hole'!L138,"="&amp;$L$2))+(COUNTIF('Round 1 - Hole by Hole'!M138,"="&amp;$M$2))+(COUNTIF('Round 1 - Hole by Hole'!N138,"="&amp;$N$2))+(COUNTIF('Round 1 - Hole by Hole'!O138,"="&amp;$O$2))+(COUNTIF('Round 1 - Hole by Hole'!P138,"="&amp;$P$2))+(COUNTIF('Round 1 - Hole by Hole'!Q138,"="&amp;$Q$2))+(COUNTIF('Round 1 - Hole by Hole'!R138,"="&amp;$R$2))+(COUNTIF('Round 1 - Hole by Hole'!S138,"="&amp;$S$2))+(COUNTIF('Round 1 - Hole by Hole'!T138,"="&amp;$T$2))</f>
        <v>10</v>
      </c>
      <c r="F141" s="87">
        <f>SUM(COUNTIF('Round 1 - Hole by Hole'!B138,"="&amp;$B$2+1))+(COUNTIF('Round 1 - Hole by Hole'!C138,"="&amp;$C$2+1))+(COUNTIF('Round 1 - Hole by Hole'!D138,"="&amp;$D$2+1))+(COUNTIF('Round 1 - Hole by Hole'!E138,"="&amp;$E$2+1))+(COUNTIF('Round 1 - Hole by Hole'!F138,"="&amp;$F$2+1))+(COUNTIF('Round 1 - Hole by Hole'!G138,"="&amp;$G$2+1))+(COUNTIF('Round 1 - Hole by Hole'!H138,"="&amp;$H$2+1))+(COUNTIF('Round 1 - Hole by Hole'!I138,"="&amp;$I$2+1))+(COUNTIF('Round 1 - Hole by Hole'!J138,"="&amp;$J$2+1))+(COUNTIF('Round 1 - Hole by Hole'!L138,"="&amp;$L$2+1))+(COUNTIF('Round 1 - Hole by Hole'!M138,"="&amp;$M$2+1))+(COUNTIF('Round 1 - Hole by Hole'!N138,"="&amp;$N$2+1))+(COUNTIF('Round 1 - Hole by Hole'!O138,"="&amp;$O$2+1))+(COUNTIF('Round 1 - Hole by Hole'!P138,"="&amp;$P$2+1))+(COUNTIF('Round 1 - Hole by Hole'!Q138,"="&amp;$Q$2+1))+(COUNTIF('Round 1 - Hole by Hole'!R138,"="&amp;$R$2+1))+(COUNTIF('Round 1 - Hole by Hole'!S138,"="&amp;$S$2+1))+(COUNTIF('Round 1 - Hole by Hole'!T138,"="&amp;$T$2+1))</f>
        <v>4</v>
      </c>
      <c r="G141" s="87">
        <f>SUM(COUNTIF('Round 1 - Hole by Hole'!B138,"="&amp;$B$2+2))+(COUNTIF('Round 1 - Hole by Hole'!C138,"="&amp;$C$2+2))+(COUNTIF('Round 1 - Hole by Hole'!D138,"="&amp;$D$2+2))+(COUNTIF('Round 1 - Hole by Hole'!E138,"="&amp;$E$2+2))+(COUNTIF('Round 1 - Hole by Hole'!F138,"="&amp;$F$2+2))+(COUNTIF('Round 1 - Hole by Hole'!G138,"="&amp;$G$2+2))+(COUNTIF('Round 1 - Hole by Hole'!H138,"="&amp;$H$2+2))+(COUNTIF('Round 1 - Hole by Hole'!I138,"="&amp;$I$2+2))+(COUNTIF('Round 1 - Hole by Hole'!J138,"="&amp;$J$2+2))+(COUNTIF('Round 1 - Hole by Hole'!L138,"="&amp;$L$2+2))+(COUNTIF('Round 1 - Hole by Hole'!M138,"="&amp;$M$2+2))+(COUNTIF('Round 1 - Hole by Hole'!N138,"="&amp;$N$2+2))+(COUNTIF('Round 1 - Hole by Hole'!O138,"="&amp;$O$2+2))+(COUNTIF('Round 1 - Hole by Hole'!P138,"="&amp;$P$2+2))+(COUNTIF('Round 1 - Hole by Hole'!Q138,"="&amp;$Q$2+2))+(COUNTIF('Round 1 - Hole by Hole'!R138,"="&amp;$R$2+2))+(COUNTIF('Round 1 - Hole by Hole'!S138,"="&amp;$S$2+2))+(COUNTIF('Round 1 - Hole by Hole'!T138,"="&amp;$T$2+2))</f>
        <v>2</v>
      </c>
      <c r="H141" s="87">
        <f>SUM(COUNTIF('Round 1 - Hole by Hole'!B138,"&gt;"&amp;$B$2+2.1))+(COUNTIF('Round 1 - Hole by Hole'!C138,"&gt;"&amp;$C$2+2.1))+(COUNTIF('Round 1 - Hole by Hole'!D138,"&gt;"&amp;$D$2+2.1))+(COUNTIF('Round 1 - Hole by Hole'!E138,"&gt;"&amp;$E$2+2.1))+(COUNTIF('Round 1 - Hole by Hole'!F138,"&gt;"&amp;$F$2+2.1))+(COUNTIF('Round 1 - Hole by Hole'!G138,"&gt;"&amp;$G$2+2.1))+(COUNTIF('Round 1 - Hole by Hole'!H138,"&gt;"&amp;$H$2+2.1))+(COUNTIF('Round 1 - Hole by Hole'!I138,"&gt;"&amp;$I$2+2.1))+(COUNTIF('Round 1 - Hole by Hole'!J138,"&gt;"&amp;$J$2+2.1))+(COUNTIF('Round 1 - Hole by Hole'!L138,"&gt;"&amp;$L$2+2.1))+(COUNTIF('Round 1 - Hole by Hole'!M138,"&gt;"&amp;$M$2+2.1))+(COUNTIF('Round 1 - Hole by Hole'!N138,"&gt;"&amp;$N$2+2.1))+(COUNTIF('Round 1 - Hole by Hole'!O138,"&gt;"&amp;$O$2+2.1))+(COUNTIF('Round 1 - Hole by Hole'!P138,"&gt;"&amp;$P$2+2.1))+(COUNTIF('Round 1 - Hole by Hole'!Q138,"&gt;"&amp;$Q$2+2.1))+(COUNTIF('Round 1 - Hole by Hole'!R138,"&gt;"&amp;$R$2+2.1))+(COUNTIF('Round 1 - Hole by Hole'!S138,"&gt;"&amp;$S$2+2.1))+(COUNTIF('Round 1 - Hole by Hole'!T138,"&gt;"&amp;$T$2+2.1))</f>
        <v>0</v>
      </c>
      <c r="J141" s="86">
        <f>SUM(COUNTIF('Round 2 - Hole by Hole'!B138,"&lt;"&amp;$B$2-1.9))+(COUNTIF('Round 2 - Hole by Hole'!C138,"&lt;"&amp;$C$2-1.9))+(COUNTIF('Round 2 - Hole by Hole'!D138,"&lt;"&amp;$D$2-1.9))+(COUNTIF('Round 2 - Hole by Hole'!E138,"&lt;"&amp;$E$2-1.9))+(COUNTIF('Round 2 - Hole by Hole'!F138,"&lt;"&amp;$F$2-1.9))+(COUNTIF('Round 2 - Hole by Hole'!G138,"&lt;"&amp;$G$2-1.9))+(COUNTIF('Round 2 - Hole by Hole'!H138,"&lt;"&amp;$H$2-1.9))+(COUNTIF('Round 2 - Hole by Hole'!I138,"&lt;"&amp;$I$2-1.9))+(COUNTIF('Round 2 - Hole by Hole'!J138,"&lt;"&amp;$J$2-1.9))+(COUNTIF('Round 2 - Hole by Hole'!L138,"&lt;"&amp;$L$2-1.9))+(COUNTIF('Round 2 - Hole by Hole'!M138,"&lt;"&amp;$M$2-1.9))+(COUNTIF('Round 2 - Hole by Hole'!N138,"&lt;"&amp;$N$2-1.9))+(COUNTIF('Round 2 - Hole by Hole'!O138,"&lt;"&amp;$O$2-1.9))+(COUNTIF('Round 2 - Hole by Hole'!P138,"&lt;"&amp;$P$2-1.9))+(COUNTIF('Round 2 - Hole by Hole'!Q138,"&lt;"&amp;$Q$2-1.9))+(COUNTIF('Round 2 - Hole by Hole'!R138,"&lt;"&amp;$R$2-1.9))+(COUNTIF('Round 2 - Hole by Hole'!S138,"&lt;"&amp;$S$2-1.9))+(COUNTIF('Round 2 - Hole by Hole'!T138,"&lt;"&amp;$T$2-1.9))</f>
        <v>1</v>
      </c>
      <c r="K141" s="87">
        <f>SUM(COUNTIF('Round 2 - Hole by Hole'!B138,"="&amp;$B$2-1))+(COUNTIF('Round 2 - Hole by Hole'!C138,"="&amp;$C$2-1))+(COUNTIF('Round 2 - Hole by Hole'!D138,"="&amp;$D$2-1))+(COUNTIF('Round 2 - Hole by Hole'!E138,"="&amp;$E$2-1))+(COUNTIF('Round 2 - Hole by Hole'!F138,"="&amp;$F$2-1))+(COUNTIF('Round 2 - Hole by Hole'!G138,"="&amp;$G$2-1))+(COUNTIF('Round 2 - Hole by Hole'!H138,"="&amp;$H$2-1))+(COUNTIF('Round 2 - Hole by Hole'!I138,"="&amp;$I$2-1))+(COUNTIF('Round 2 - Hole by Hole'!J138,"="&amp;$J$2-1))+(COUNTIF('Round 2 - Hole by Hole'!L138,"="&amp;$L$2-1))+(COUNTIF('Round 2 - Hole by Hole'!M138,"="&amp;$M$2-1))+(COUNTIF('Round 2 - Hole by Hole'!N138,"="&amp;$N$2-1))+(COUNTIF('Round 2 - Hole by Hole'!O138,"="&amp;$O$2-1))+(COUNTIF('Round 2 - Hole by Hole'!P138,"="&amp;$P$2-1))+(COUNTIF('Round 2 - Hole by Hole'!Q138,"="&amp;$Q$2-1))+(COUNTIF('Round 2 - Hole by Hole'!R138,"="&amp;$R$2-1))+(COUNTIF('Round 2 - Hole by Hole'!S138,"="&amp;$S$2-1))+(COUNTIF('Round 2 - Hole by Hole'!T138,"="&amp;$T$2-1))</f>
        <v>2</v>
      </c>
      <c r="L141" s="87">
        <f>SUM(COUNTIF('Round 2 - Hole by Hole'!B138,"="&amp;$B$2))+(COUNTIF('Round 2 - Hole by Hole'!C138,"="&amp;$C$2))+(COUNTIF('Round 2 - Hole by Hole'!D138,"="&amp;$D$2))+(COUNTIF('Round 2 - Hole by Hole'!E138,"="&amp;$E$2))+(COUNTIF('Round 2 - Hole by Hole'!F138,"="&amp;$F$2))+(COUNTIF('Round 2 - Hole by Hole'!G138,"="&amp;$G$2))+(COUNTIF('Round 2 - Hole by Hole'!H138,"="&amp;$H$2))+(COUNTIF('Round 2 - Hole by Hole'!I138,"="&amp;$I$2))+(COUNTIF('Round 2 - Hole by Hole'!J138,"="&amp;$J$2))+(COUNTIF('Round 2 - Hole by Hole'!L138,"="&amp;$L$2))+(COUNTIF('Round 2 - Hole by Hole'!M138,"="&amp;$M$2))+(COUNTIF('Round 2 - Hole by Hole'!N138,"="&amp;$N$2))+(COUNTIF('Round 2 - Hole by Hole'!O138,"="&amp;$O$2))+(COUNTIF('Round 2 - Hole by Hole'!P138,"="&amp;$P$2))+(COUNTIF('Round 2 - Hole by Hole'!Q138,"="&amp;$Q$2))+(COUNTIF('Round 2 - Hole by Hole'!R138,"="&amp;$R$2))+(COUNTIF('Round 2 - Hole by Hole'!S138,"="&amp;$S$2))+(COUNTIF('Round 2 - Hole by Hole'!T138,"="&amp;$T$2))</f>
        <v>10</v>
      </c>
      <c r="M141" s="87">
        <f>SUM(COUNTIF('Round 2 - Hole by Hole'!B138,"="&amp;$B$2+1))+(COUNTIF('Round 2 - Hole by Hole'!C138,"="&amp;$C$2+1))+(COUNTIF('Round 2 - Hole by Hole'!D138,"="&amp;$D$2+1))+(COUNTIF('Round 2 - Hole by Hole'!E138,"="&amp;$E$2+1))+(COUNTIF('Round 2 - Hole by Hole'!F138,"="&amp;$F$2+1))+(COUNTIF('Round 2 - Hole by Hole'!G138,"="&amp;$G$2+1))+(COUNTIF('Round 2 - Hole by Hole'!H138,"="&amp;$H$2+1))+(COUNTIF('Round 2 - Hole by Hole'!I138,"="&amp;$I$2+1))+(COUNTIF('Round 2 - Hole by Hole'!J138,"="&amp;$J$2+1))+(COUNTIF('Round 2 - Hole by Hole'!L138,"="&amp;$L$2+1))+(COUNTIF('Round 2 - Hole by Hole'!M138,"="&amp;$M$2+1))+(COUNTIF('Round 2 - Hole by Hole'!N138,"="&amp;$N$2+1))+(COUNTIF('Round 2 - Hole by Hole'!O138,"="&amp;$O$2+1))+(COUNTIF('Round 2 - Hole by Hole'!P138,"="&amp;$P$2+1))+(COUNTIF('Round 2 - Hole by Hole'!Q138,"="&amp;$Q$2+1))+(COUNTIF('Round 2 - Hole by Hole'!R138,"="&amp;$R$2+1))+(COUNTIF('Round 2 - Hole by Hole'!S138,"="&amp;$S$2+1))+(COUNTIF('Round 2 - Hole by Hole'!T138,"="&amp;$T$2+1))</f>
        <v>3</v>
      </c>
      <c r="N141" s="87">
        <f>SUM(COUNTIF('Round 2 - Hole by Hole'!B138,"="&amp;$B$2+2))+(COUNTIF('Round 2 - Hole by Hole'!C138,"="&amp;$C$2+2))+(COUNTIF('Round 2 - Hole by Hole'!D138,"="&amp;$D$2+2))+(COUNTIF('Round 2 - Hole by Hole'!E138,"="&amp;$E$2+2))+(COUNTIF('Round 2 - Hole by Hole'!F138,"="&amp;$F$2+2))+(COUNTIF('Round 2 - Hole by Hole'!G138,"="&amp;$G$2+2))+(COUNTIF('Round 2 - Hole by Hole'!H138,"="&amp;$H$2+2))+(COUNTIF('Round 2 - Hole by Hole'!I138,"="&amp;$I$2+2))+(COUNTIF('Round 2 - Hole by Hole'!J138,"="&amp;$J$2+2))+(COUNTIF('Round 2 - Hole by Hole'!L138,"="&amp;$L$2+2))+(COUNTIF('Round 2 - Hole by Hole'!M138,"="&amp;$M$2+2))+(COUNTIF('Round 2 - Hole by Hole'!N138,"="&amp;$N$2+2))+(COUNTIF('Round 2 - Hole by Hole'!O138,"="&amp;$O$2+2))+(COUNTIF('Round 2 - Hole by Hole'!P138,"="&amp;$P$2+2))+(COUNTIF('Round 2 - Hole by Hole'!Q138,"="&amp;$Q$2+2))+(COUNTIF('Round 2 - Hole by Hole'!R138,"="&amp;$R$2+2))+(COUNTIF('Round 2 - Hole by Hole'!S138,"="&amp;$S$2+2))+(COUNTIF('Round 2 - Hole by Hole'!T138,"="&amp;$T$2+2))</f>
        <v>2</v>
      </c>
      <c r="O141" s="87">
        <f>SUM(COUNTIF('Round 2 - Hole by Hole'!B138,"&gt;"&amp;$B$2+2.1))+(COUNTIF('Round 2 - Hole by Hole'!C138,"&gt;"&amp;$C$2+2.1))+(COUNTIF('Round 2 - Hole by Hole'!D138,"&gt;"&amp;$D$2+2.1))+(COUNTIF('Round 2 - Hole by Hole'!E138,"&gt;"&amp;$E$2+2.1))+(COUNTIF('Round 2 - Hole by Hole'!F138,"&gt;"&amp;$F$2+2.1))+(COUNTIF('Round 2 - Hole by Hole'!G138,"&gt;"&amp;$G$2+2.1))+(COUNTIF('Round 2 - Hole by Hole'!H138,"&gt;"&amp;$H$2+2.1))+(COUNTIF('Round 2 - Hole by Hole'!I138,"&gt;"&amp;$I$2+2.1))+(COUNTIF('Round 2 - Hole by Hole'!J138,"&gt;"&amp;$J$2+2.1))+(COUNTIF('Round 2 - Hole by Hole'!L138,"&gt;"&amp;$L$2+2.1))+(COUNTIF('Round 2 - Hole by Hole'!M138,"&gt;"&amp;$M$2+2.1))+(COUNTIF('Round 2 - Hole by Hole'!N138,"&gt;"&amp;$N$2+2.1))+(COUNTIF('Round 2 - Hole by Hole'!O138,"&gt;"&amp;$O$2+2.1))+(COUNTIF('Round 2 - Hole by Hole'!P138,"&gt;"&amp;$P$2+2.1))+(COUNTIF('Round 2 - Hole by Hole'!Q138,"&gt;"&amp;$Q$2+2.1))+(COUNTIF('Round 2 - Hole by Hole'!R138,"&gt;"&amp;$R$2+2.1))+(COUNTIF('Round 2 - Hole by Hole'!S138,"&gt;"&amp;$S$2+2.1))+(COUNTIF('Round 2 - Hole by Hole'!T138,"&gt;"&amp;$T$2+2.1))</f>
        <v>0</v>
      </c>
      <c r="Q141" s="86">
        <f>SUM(COUNTIF('Round 3 - Hole by Hole'!B138,"&lt;"&amp;$B$3-1.9))+(COUNTIF('Round 3 - Hole by Hole'!C138,"&lt;"&amp;$C$3-1.9))+(COUNTIF('Round 3 - Hole by Hole'!D138,"&lt;"&amp;$D$3-1.9))+(COUNTIF('Round 3 - Hole by Hole'!E138,"&lt;"&amp;$E$3-1.9))+(COUNTIF('Round 3 - Hole by Hole'!F138,"&lt;"&amp;$F$3-1.9))+(COUNTIF('Round 3 - Hole by Hole'!G138,"&lt;"&amp;$G$3-1.9))+(COUNTIF('Round 3 - Hole by Hole'!H138,"&lt;"&amp;$H$3-1.9))+(COUNTIF('Round 3 - Hole by Hole'!I138,"&lt;"&amp;$I$3-1.9))+(COUNTIF('Round 3 - Hole by Hole'!J138,"&lt;"&amp;$J$3-1.9))+(COUNTIF('Round 3 - Hole by Hole'!L138,"&lt;"&amp;$L$3-1.9))+(COUNTIF('Round 3 - Hole by Hole'!M138,"&lt;"&amp;$M$3-1.9))+(COUNTIF('Round 3 - Hole by Hole'!N138,"&lt;"&amp;$N$3-1.9))+(COUNTIF('Round 3 - Hole by Hole'!O138,"&lt;"&amp;$O$3-1.9))+(COUNTIF('Round 3 - Hole by Hole'!P138,"&lt;"&amp;$P$3-1.9))+(COUNTIF('Round 3 - Hole by Hole'!Q138,"&lt;"&amp;$Q$3-1.9))+(COUNTIF('Round 3 - Hole by Hole'!R138,"&lt;"&amp;$R$3-1.9))+(COUNTIF('Round 3 - Hole by Hole'!S138,"&lt;"&amp;$S$3-1.9))+(COUNTIF('Round 3 - Hole by Hole'!T138,"&lt;"&amp;$T$3-1.9))</f>
        <v>0</v>
      </c>
      <c r="R141" s="87">
        <f>SUM(COUNTIF('Round 3 - Hole by Hole'!B138,"="&amp;$B$3-1))+(COUNTIF('Round 3 - Hole by Hole'!C138,"="&amp;$C$3-1))+(COUNTIF('Round 3 - Hole by Hole'!D138,"="&amp;$D$3-1))+(COUNTIF('Round 3 - Hole by Hole'!E138,"="&amp;$E$3-1))+(COUNTIF('Round 3 - Hole by Hole'!F138,"="&amp;$F$3-1))+(COUNTIF('Round 3 - Hole by Hole'!G138,"="&amp;$G$3-1))+(COUNTIF('Round 3 - Hole by Hole'!H138,"="&amp;$H$3-1))+(COUNTIF('Round 3 - Hole by Hole'!I138,"="&amp;$I$3-1))+(COUNTIF('Round 3 - Hole by Hole'!J138,"="&amp;$J$3-1))+(COUNTIF('Round 3 - Hole by Hole'!L138,"="&amp;$L$3-1))+(COUNTIF('Round 3 - Hole by Hole'!M138,"="&amp;$M$3-1))+(COUNTIF('Round 3 - Hole by Hole'!N138,"="&amp;$N$3-1))+(COUNTIF('Round 3 - Hole by Hole'!O138,"="&amp;$O$3-1))+(COUNTIF('Round 3 - Hole by Hole'!P138,"="&amp;$P$3-1))+(COUNTIF('Round 3 - Hole by Hole'!Q138,"="&amp;$Q$3-1))+(COUNTIF('Round 3 - Hole by Hole'!R138,"="&amp;$R$3-1))+(COUNTIF('Round 3 - Hole by Hole'!S138,"="&amp;$S$3-1))+(COUNTIF('Round 3 - Hole by Hole'!T138,"="&amp;$T$3-1))</f>
        <v>2</v>
      </c>
      <c r="S141" s="87">
        <f>SUM(COUNTIF('Round 3 - Hole by Hole'!B138,"="&amp;$B$3))+(COUNTIF('Round 3 - Hole by Hole'!C138,"="&amp;$C$3))+(COUNTIF('Round 3 - Hole by Hole'!D138,"="&amp;$D$3))+(COUNTIF('Round 3 - Hole by Hole'!E138,"="&amp;$E$3))+(COUNTIF('Round 3 - Hole by Hole'!F138,"="&amp;$F$3))+(COUNTIF('Round 3 - Hole by Hole'!G138,"="&amp;$G$3))+(COUNTIF('Round 3 - Hole by Hole'!H138,"="&amp;$H$3))+(COUNTIF('Round 3 - Hole by Hole'!I138,"="&amp;$I$3))+(COUNTIF('Round 3 - Hole by Hole'!J138,"="&amp;$J$3))+(COUNTIF('Round 3 - Hole by Hole'!L138,"="&amp;$L$3))+(COUNTIF('Round 3 - Hole by Hole'!M138,"="&amp;$M$3))+(COUNTIF('Round 3 - Hole by Hole'!N138,"="&amp;$N$3))+(COUNTIF('Round 3 - Hole by Hole'!O138,"="&amp;$O$3))+(COUNTIF('Round 3 - Hole by Hole'!P138,"="&amp;$P$3))+(COUNTIF('Round 3 - Hole by Hole'!Q138,"="&amp;$Q$3))+(COUNTIF('Round 3 - Hole by Hole'!R138,"="&amp;$R$3))+(COUNTIF('Round 3 - Hole by Hole'!S138,"="&amp;$S$3))+(COUNTIF('Round 3 - Hole by Hole'!T138,"="&amp;$T$3))</f>
        <v>12</v>
      </c>
      <c r="T141" s="87">
        <f>SUM(COUNTIF('Round 3 - Hole by Hole'!B138,"="&amp;$B$3+1))+(COUNTIF('Round 3 - Hole by Hole'!C138,"="&amp;$C$3+1))+(COUNTIF('Round 3 - Hole by Hole'!D138,"="&amp;$D$3+1))+(COUNTIF('Round 3 - Hole by Hole'!E138,"="&amp;$E$3+1))+(COUNTIF('Round 3 - Hole by Hole'!F138,"="&amp;$F$3+1))+(COUNTIF('Round 3 - Hole by Hole'!G138,"="&amp;$G$3+1))+(COUNTIF('Round 3 - Hole by Hole'!H138,"="&amp;$H$3+1))+(COUNTIF('Round 3 - Hole by Hole'!I138,"="&amp;$I$3+1))+(COUNTIF('Round 3 - Hole by Hole'!J138,"="&amp;$J$3+1))+(COUNTIF('Round 3 - Hole by Hole'!L138,"="&amp;$L$3+1))+(COUNTIF('Round 3 - Hole by Hole'!M138,"="&amp;$M$3+1))+(COUNTIF('Round 3 - Hole by Hole'!N138,"="&amp;$N$3+1))+(COUNTIF('Round 3 - Hole by Hole'!O138,"="&amp;$O$3+1))+(COUNTIF('Round 3 - Hole by Hole'!P138,"="&amp;$P$3+1))+(COUNTIF('Round 3 - Hole by Hole'!Q138,"="&amp;$Q$3+1))+(COUNTIF('Round 3 - Hole by Hole'!R138,"="&amp;$R$3+1))+(COUNTIF('Round 3 - Hole by Hole'!S138,"="&amp;$S$3+1))+(COUNTIF('Round 3 - Hole by Hole'!T138,"="&amp;$T$3+1))</f>
        <v>4</v>
      </c>
      <c r="U141" s="87">
        <f>SUM(COUNTIF('Round 3 - Hole by Hole'!B138,"="&amp;$B$3+2))+(COUNTIF('Round 3 - Hole by Hole'!C138,"="&amp;$C$3+2))+(COUNTIF('Round 3 - Hole by Hole'!D138,"="&amp;$D$3+2))+(COUNTIF('Round 3 - Hole by Hole'!E138,"="&amp;$E$3+2))+(COUNTIF('Round 3 - Hole by Hole'!F138,"="&amp;$F$3+2))+(COUNTIF('Round 3 - Hole by Hole'!G138,"="&amp;$G$3+2))+(COUNTIF('Round 3 - Hole by Hole'!H138,"="&amp;$H$3+2))+(COUNTIF('Round 3 - Hole by Hole'!I138,"="&amp;$I$3+2))+(COUNTIF('Round 3 - Hole by Hole'!J138,"="&amp;$J$3+2))+(COUNTIF('Round 3 - Hole by Hole'!L138,"="&amp;$L$3+2))+(COUNTIF('Round 3 - Hole by Hole'!M138,"="&amp;$M$3+2))+(COUNTIF('Round 3 - Hole by Hole'!N138,"="&amp;$N$3+2))+(COUNTIF('Round 3 - Hole by Hole'!O138,"="&amp;$O$3+2))+(COUNTIF('Round 3 - Hole by Hole'!P138,"="&amp;$P$3+2))+(COUNTIF('Round 3 - Hole by Hole'!Q138,"="&amp;$Q$3+2))+(COUNTIF('Round 3 - Hole by Hole'!R138,"="&amp;$R$3+2))+(COUNTIF('Round 3 - Hole by Hole'!S138,"="&amp;$S$3+2))+(COUNTIF('Round 3 - Hole by Hole'!T138,"="&amp;$T$3+2))</f>
        <v>0</v>
      </c>
      <c r="V141" s="87">
        <f>SUM(COUNTIF('Round 3 - Hole by Hole'!B138,"&gt;"&amp;$B$3+2.1))+(COUNTIF('Round 3 - Hole by Hole'!C138,"&gt;"&amp;$C$3+2.1))+(COUNTIF('Round 3 - Hole by Hole'!D138,"&gt;"&amp;$D$3+2.1))+(COUNTIF('Round 3 - Hole by Hole'!E138,"&gt;"&amp;$E$3+2.1))+(COUNTIF('Round 3 - Hole by Hole'!F138,"&gt;"&amp;$F$3+2.1))+(COUNTIF('Round 3 - Hole by Hole'!G138,"&gt;"&amp;$G$3+2.1))+(COUNTIF('Round 3 - Hole by Hole'!H138,"&gt;"&amp;$H$3+2.1))+(COUNTIF('Round 3 - Hole by Hole'!I138,"&gt;"&amp;$I$3+2.1))+(COUNTIF('Round 3 - Hole by Hole'!J138,"&gt;"&amp;$J$3+2.1))+(COUNTIF('Round 3 - Hole by Hole'!L138,"&gt;"&amp;$L$3+2.1))+(COUNTIF('Round 3 - Hole by Hole'!M138,"&gt;"&amp;$M$3+2.1))+(COUNTIF('Round 3 - Hole by Hole'!N138,"&gt;"&amp;$N$3+2.1))+(COUNTIF('Round 3 - Hole by Hole'!O138,"&gt;"&amp;$O$3+2.1))+(COUNTIF('Round 3 - Hole by Hole'!P138,"&gt;"&amp;$P$3+2.1))+(COUNTIF('Round 3 - Hole by Hole'!Q138,"&gt;"&amp;$Q$3+2.1))+(COUNTIF('Round 3 - Hole by Hole'!R138,"&gt;"&amp;$R$3+2.1))+(COUNTIF('Round 3 - Hole by Hole'!S138,"&gt;"&amp;$S$3+2.1))+(COUNTIF('Round 3 - Hole by Hole'!T138,"&gt;"&amp;$T$3+2.1))</f>
        <v>0</v>
      </c>
      <c r="X141" s="86">
        <f>SUM(C141,J141,Q141)</f>
        <v>1</v>
      </c>
      <c r="Y141" s="86">
        <f t="shared" ref="Y141:Y145" si="199">SUM(D141,K141,R141)</f>
        <v>6</v>
      </c>
      <c r="Z141" s="86">
        <f t="shared" ref="Z141:Z145" si="200">SUM(E141,L141,S141)</f>
        <v>32</v>
      </c>
      <c r="AA141" s="86">
        <f t="shared" ref="AA141:AA145" si="201">SUM(F141,M141,T141)</f>
        <v>11</v>
      </c>
      <c r="AB141" s="86">
        <f t="shared" ref="AB141:AB145" si="202">SUM(G141,N141,U141)</f>
        <v>4</v>
      </c>
      <c r="AC141" s="86">
        <f>SUM(H141,O141,V141)</f>
        <v>0</v>
      </c>
    </row>
    <row r="142" spans="1:29">
      <c r="A142" s="60" t="str">
        <f>'Players by Team'!G51</f>
        <v>CINDEY XIAO  (C. HERITAGE)</v>
      </c>
      <c r="B142" s="90"/>
      <c r="C142" s="110">
        <f>SUM(COUNTIF('Round 1 - Hole by Hole'!B139,"&lt;"&amp;$B$2-1.9))+(COUNTIF('Round 1 - Hole by Hole'!C139,"&lt;"&amp;$C$2-1.9))+(COUNTIF('Round 1 - Hole by Hole'!D139,"&lt;"&amp;$D$2-1.9))+(COUNTIF('Round 1 - Hole by Hole'!E139,"&lt;"&amp;$E$2-1.9))+(COUNTIF('Round 1 - Hole by Hole'!F139,"&lt;"&amp;$F$2-1.9))+(COUNTIF('Round 1 - Hole by Hole'!G139,"&lt;"&amp;$G$2-1.9))+(COUNTIF('Round 1 - Hole by Hole'!H139,"&lt;"&amp;$H$2-1.9))+(COUNTIF('Round 1 - Hole by Hole'!I139,"&lt;"&amp;$I$2-1.9))+(COUNTIF('Round 1 - Hole by Hole'!J139,"&lt;"&amp;$J$2-1.9))+(COUNTIF('Round 1 - Hole by Hole'!L139,"&lt;"&amp;$L$2-1.9))+(COUNTIF('Round 1 - Hole by Hole'!M139,"&lt;"&amp;$M$2-1.9))+(COUNTIF('Round 1 - Hole by Hole'!N139,"&lt;"&amp;$N$2-1.9))+(COUNTIF('Round 1 - Hole by Hole'!O139,"&lt;"&amp;$O$2-1.9))+(COUNTIF('Round 1 - Hole by Hole'!P139,"&lt;"&amp;$P$2-1.9))+(COUNTIF('Round 1 - Hole by Hole'!Q139,"&lt;"&amp;$Q$2-1.9))+(COUNTIF('Round 1 - Hole by Hole'!R139,"&lt;"&amp;$R$2-1.9))+(COUNTIF('Round 1 - Hole by Hole'!S139,"&lt;"&amp;$S$2-1.9))+(COUNTIF('Round 1 - Hole by Hole'!T139,"&lt;"&amp;$T$2-1.9))</f>
        <v>0</v>
      </c>
      <c r="D142" s="110">
        <f>SUM(COUNTIF('Round 1 - Hole by Hole'!B139,"="&amp;$B$2-1))+(COUNTIF('Round 1 - Hole by Hole'!C139,"="&amp;$C$2-1))+(COUNTIF('Round 1 - Hole by Hole'!D139,"="&amp;$D$2-1))+(COUNTIF('Round 1 - Hole by Hole'!E139,"="&amp;$E$2-1))+(COUNTIF('Round 1 - Hole by Hole'!F139,"="&amp;$F$2-1))+(COUNTIF('Round 1 - Hole by Hole'!G139,"="&amp;$G$2-1))+(COUNTIF('Round 1 - Hole by Hole'!H139,"="&amp;$H$2-1))+(COUNTIF('Round 1 - Hole by Hole'!I139,"="&amp;$I$2-1))+(COUNTIF('Round 1 - Hole by Hole'!J139,"="&amp;$J$2-1))+(COUNTIF('Round 1 - Hole by Hole'!L139,"="&amp;$L$2-1))+(COUNTIF('Round 1 - Hole by Hole'!M139,"="&amp;$M$2-1))+(COUNTIF('Round 1 - Hole by Hole'!N139,"="&amp;$N$2-1))+(COUNTIF('Round 1 - Hole by Hole'!O139,"="&amp;$O$2-1))+(COUNTIF('Round 1 - Hole by Hole'!P139,"="&amp;$P$2-1))+(COUNTIF('Round 1 - Hole by Hole'!Q139,"="&amp;$Q$2-1))+(COUNTIF('Round 1 - Hole by Hole'!R139,"="&amp;$R$2-1))+(COUNTIF('Round 1 - Hole by Hole'!S139,"="&amp;$S$2-1))+(COUNTIF('Round 1 - Hole by Hole'!T139,"="&amp;$T$2-1))</f>
        <v>0</v>
      </c>
      <c r="E142" s="110">
        <f>SUM(COUNTIF('Round 1 - Hole by Hole'!B139,"="&amp;$B$2))+(COUNTIF('Round 1 - Hole by Hole'!C139,"="&amp;$C$2))+(COUNTIF('Round 1 - Hole by Hole'!D139,"="&amp;$D$2))+(COUNTIF('Round 1 - Hole by Hole'!E139,"="&amp;$E$2))+(COUNTIF('Round 1 - Hole by Hole'!F139,"="&amp;$F$2))+(COUNTIF('Round 1 - Hole by Hole'!G139,"="&amp;$G$2))+(COUNTIF('Round 1 - Hole by Hole'!H139,"="&amp;$H$2))+(COUNTIF('Round 1 - Hole by Hole'!I139,"="&amp;$I$2))+(COUNTIF('Round 1 - Hole by Hole'!J139,"="&amp;$J$2))+(COUNTIF('Round 1 - Hole by Hole'!L139,"="&amp;$L$2))+(COUNTIF('Round 1 - Hole by Hole'!M139,"="&amp;$M$2))+(COUNTIF('Round 1 - Hole by Hole'!N139,"="&amp;$N$2))+(COUNTIF('Round 1 - Hole by Hole'!O139,"="&amp;$O$2))+(COUNTIF('Round 1 - Hole by Hole'!P139,"="&amp;$P$2))+(COUNTIF('Round 1 - Hole by Hole'!Q139,"="&amp;$Q$2))+(COUNTIF('Round 1 - Hole by Hole'!R139,"="&amp;$R$2))+(COUNTIF('Round 1 - Hole by Hole'!S139,"="&amp;$S$2))+(COUNTIF('Round 1 - Hole by Hole'!T139,"="&amp;$T$2))</f>
        <v>11</v>
      </c>
      <c r="F142" s="110">
        <f>SUM(COUNTIF('Round 1 - Hole by Hole'!B139,"="&amp;$B$2+1))+(COUNTIF('Round 1 - Hole by Hole'!C139,"="&amp;$C$2+1))+(COUNTIF('Round 1 - Hole by Hole'!D139,"="&amp;$D$2+1))+(COUNTIF('Round 1 - Hole by Hole'!E139,"="&amp;$E$2+1))+(COUNTIF('Round 1 - Hole by Hole'!F139,"="&amp;$F$2+1))+(COUNTIF('Round 1 - Hole by Hole'!G139,"="&amp;$G$2+1))+(COUNTIF('Round 1 - Hole by Hole'!H139,"="&amp;$H$2+1))+(COUNTIF('Round 1 - Hole by Hole'!I139,"="&amp;$I$2+1))+(COUNTIF('Round 1 - Hole by Hole'!J139,"="&amp;$J$2+1))+(COUNTIF('Round 1 - Hole by Hole'!L139,"="&amp;$L$2+1))+(COUNTIF('Round 1 - Hole by Hole'!M139,"="&amp;$M$2+1))+(COUNTIF('Round 1 - Hole by Hole'!N139,"="&amp;$N$2+1))+(COUNTIF('Round 1 - Hole by Hole'!O139,"="&amp;$O$2+1))+(COUNTIF('Round 1 - Hole by Hole'!P139,"="&amp;$P$2+1))+(COUNTIF('Round 1 - Hole by Hole'!Q139,"="&amp;$Q$2+1))+(COUNTIF('Round 1 - Hole by Hole'!R139,"="&amp;$R$2+1))+(COUNTIF('Round 1 - Hole by Hole'!S139,"="&amp;$S$2+1))+(COUNTIF('Round 1 - Hole by Hole'!T139,"="&amp;$T$2+1))</f>
        <v>7</v>
      </c>
      <c r="G142" s="110">
        <f>SUM(COUNTIF('Round 1 - Hole by Hole'!B139,"="&amp;$B$2+2))+(COUNTIF('Round 1 - Hole by Hole'!C139,"="&amp;$C$2+2))+(COUNTIF('Round 1 - Hole by Hole'!D139,"="&amp;$D$2+2))+(COUNTIF('Round 1 - Hole by Hole'!E139,"="&amp;$E$2+2))+(COUNTIF('Round 1 - Hole by Hole'!F139,"="&amp;$F$2+2))+(COUNTIF('Round 1 - Hole by Hole'!G139,"="&amp;$G$2+2))+(COUNTIF('Round 1 - Hole by Hole'!H139,"="&amp;$H$2+2))+(COUNTIF('Round 1 - Hole by Hole'!I139,"="&amp;$I$2+2))+(COUNTIF('Round 1 - Hole by Hole'!J139,"="&amp;$J$2+2))+(COUNTIF('Round 1 - Hole by Hole'!L139,"="&amp;$L$2+2))+(COUNTIF('Round 1 - Hole by Hole'!M139,"="&amp;$M$2+2))+(COUNTIF('Round 1 - Hole by Hole'!N139,"="&amp;$N$2+2))+(COUNTIF('Round 1 - Hole by Hole'!O139,"="&amp;$O$2+2))+(COUNTIF('Round 1 - Hole by Hole'!P139,"="&amp;$P$2+2))+(COUNTIF('Round 1 - Hole by Hole'!Q139,"="&amp;$Q$2+2))+(COUNTIF('Round 1 - Hole by Hole'!R139,"="&amp;$R$2+2))+(COUNTIF('Round 1 - Hole by Hole'!S139,"="&amp;$S$2+2))+(COUNTIF('Round 1 - Hole by Hole'!T139,"="&amp;$T$2+2))</f>
        <v>0</v>
      </c>
      <c r="H142" s="110">
        <f>SUM(COUNTIF('Round 1 - Hole by Hole'!B139,"&gt;"&amp;$B$2+2.1))+(COUNTIF('Round 1 - Hole by Hole'!C139,"&gt;"&amp;$C$2+2.1))+(COUNTIF('Round 1 - Hole by Hole'!D139,"&gt;"&amp;$D$2+2.1))+(COUNTIF('Round 1 - Hole by Hole'!E139,"&gt;"&amp;$E$2+2.1))+(COUNTIF('Round 1 - Hole by Hole'!F139,"&gt;"&amp;$F$2+2.1))+(COUNTIF('Round 1 - Hole by Hole'!G139,"&gt;"&amp;$G$2+2.1))+(COUNTIF('Round 1 - Hole by Hole'!H139,"&gt;"&amp;$H$2+2.1))+(COUNTIF('Round 1 - Hole by Hole'!I139,"&gt;"&amp;$I$2+2.1))+(COUNTIF('Round 1 - Hole by Hole'!J139,"&gt;"&amp;$J$2+2.1))+(COUNTIF('Round 1 - Hole by Hole'!L139,"&gt;"&amp;$L$2+2.1))+(COUNTIF('Round 1 - Hole by Hole'!M139,"&gt;"&amp;$M$2+2.1))+(COUNTIF('Round 1 - Hole by Hole'!N139,"&gt;"&amp;$N$2+2.1))+(COUNTIF('Round 1 - Hole by Hole'!O139,"&gt;"&amp;$O$2+2.1))+(COUNTIF('Round 1 - Hole by Hole'!P139,"&gt;"&amp;$P$2+2.1))+(COUNTIF('Round 1 - Hole by Hole'!Q139,"&gt;"&amp;$Q$2+2.1))+(COUNTIF('Round 1 - Hole by Hole'!R139,"&gt;"&amp;$R$2+2.1))+(COUNTIF('Round 1 - Hole by Hole'!S139,"&gt;"&amp;$S$2+2.1))+(COUNTIF('Round 1 - Hole by Hole'!T139,"&gt;"&amp;$T$2+2.1))</f>
        <v>0</v>
      </c>
      <c r="J142" s="110">
        <f>SUM(COUNTIF('Round 2 - Hole by Hole'!B139,"&lt;"&amp;$B$2-1.9))+(COUNTIF('Round 2 - Hole by Hole'!C139,"&lt;"&amp;$C$2-1.9))+(COUNTIF('Round 2 - Hole by Hole'!D139,"&lt;"&amp;$D$2-1.9))+(COUNTIF('Round 2 - Hole by Hole'!E139,"&lt;"&amp;$E$2-1.9))+(COUNTIF('Round 2 - Hole by Hole'!F139,"&lt;"&amp;$F$2-1.9))+(COUNTIF('Round 2 - Hole by Hole'!G139,"&lt;"&amp;$G$2-1.9))+(COUNTIF('Round 2 - Hole by Hole'!H139,"&lt;"&amp;$H$2-1.9))+(COUNTIF('Round 2 - Hole by Hole'!I139,"&lt;"&amp;$I$2-1.9))+(COUNTIF('Round 2 - Hole by Hole'!J139,"&lt;"&amp;$J$2-1.9))+(COUNTIF('Round 2 - Hole by Hole'!L139,"&lt;"&amp;$L$2-1.9))+(COUNTIF('Round 2 - Hole by Hole'!M139,"&lt;"&amp;$M$2-1.9))+(COUNTIF('Round 2 - Hole by Hole'!N139,"&lt;"&amp;$N$2-1.9))+(COUNTIF('Round 2 - Hole by Hole'!O139,"&lt;"&amp;$O$2-1.9))+(COUNTIF('Round 2 - Hole by Hole'!P139,"&lt;"&amp;$P$2-1.9))+(COUNTIF('Round 2 - Hole by Hole'!Q139,"&lt;"&amp;$Q$2-1.9))+(COUNTIF('Round 2 - Hole by Hole'!R139,"&lt;"&amp;$R$2-1.9))+(COUNTIF('Round 2 - Hole by Hole'!S139,"&lt;"&amp;$S$2-1.9))+(COUNTIF('Round 2 - Hole by Hole'!T139,"&lt;"&amp;$T$2-1.9))</f>
        <v>0</v>
      </c>
      <c r="K142" s="110">
        <f>SUM(COUNTIF('Round 2 - Hole by Hole'!B139,"="&amp;$B$2-1))+(COUNTIF('Round 2 - Hole by Hole'!C139,"="&amp;$C$2-1))+(COUNTIF('Round 2 - Hole by Hole'!D139,"="&amp;$D$2-1))+(COUNTIF('Round 2 - Hole by Hole'!E139,"="&amp;$E$2-1))+(COUNTIF('Round 2 - Hole by Hole'!F139,"="&amp;$F$2-1))+(COUNTIF('Round 2 - Hole by Hole'!G139,"="&amp;$G$2-1))+(COUNTIF('Round 2 - Hole by Hole'!H139,"="&amp;$H$2-1))+(COUNTIF('Round 2 - Hole by Hole'!I139,"="&amp;$I$2-1))+(COUNTIF('Round 2 - Hole by Hole'!J139,"="&amp;$J$2-1))+(COUNTIF('Round 2 - Hole by Hole'!L139,"="&amp;$L$2-1))+(COUNTIF('Round 2 - Hole by Hole'!M139,"="&amp;$M$2-1))+(COUNTIF('Round 2 - Hole by Hole'!N139,"="&amp;$N$2-1))+(COUNTIF('Round 2 - Hole by Hole'!O139,"="&amp;$O$2-1))+(COUNTIF('Round 2 - Hole by Hole'!P139,"="&amp;$P$2-1))+(COUNTIF('Round 2 - Hole by Hole'!Q139,"="&amp;$Q$2-1))+(COUNTIF('Round 2 - Hole by Hole'!R139,"="&amp;$R$2-1))+(COUNTIF('Round 2 - Hole by Hole'!S139,"="&amp;$S$2-1))+(COUNTIF('Round 2 - Hole by Hole'!T139,"="&amp;$T$2-1))</f>
        <v>2</v>
      </c>
      <c r="L142" s="110">
        <f>SUM(COUNTIF('Round 2 - Hole by Hole'!B139,"="&amp;$B$2))+(COUNTIF('Round 2 - Hole by Hole'!C139,"="&amp;$C$2))+(COUNTIF('Round 2 - Hole by Hole'!D139,"="&amp;$D$2))+(COUNTIF('Round 2 - Hole by Hole'!E139,"="&amp;$E$2))+(COUNTIF('Round 2 - Hole by Hole'!F139,"="&amp;$F$2))+(COUNTIF('Round 2 - Hole by Hole'!G139,"="&amp;$G$2))+(COUNTIF('Round 2 - Hole by Hole'!H139,"="&amp;$H$2))+(COUNTIF('Round 2 - Hole by Hole'!I139,"="&amp;$I$2))+(COUNTIF('Round 2 - Hole by Hole'!J139,"="&amp;$J$2))+(COUNTIF('Round 2 - Hole by Hole'!L139,"="&amp;$L$2))+(COUNTIF('Round 2 - Hole by Hole'!M139,"="&amp;$M$2))+(COUNTIF('Round 2 - Hole by Hole'!N139,"="&amp;$N$2))+(COUNTIF('Round 2 - Hole by Hole'!O139,"="&amp;$O$2))+(COUNTIF('Round 2 - Hole by Hole'!P139,"="&amp;$P$2))+(COUNTIF('Round 2 - Hole by Hole'!Q139,"="&amp;$Q$2))+(COUNTIF('Round 2 - Hole by Hole'!R139,"="&amp;$R$2))+(COUNTIF('Round 2 - Hole by Hole'!S139,"="&amp;$S$2))+(COUNTIF('Round 2 - Hole by Hole'!T139,"="&amp;$T$2))</f>
        <v>12</v>
      </c>
      <c r="M142" s="110">
        <f>SUM(COUNTIF('Round 2 - Hole by Hole'!B139,"="&amp;$B$2+1))+(COUNTIF('Round 2 - Hole by Hole'!C139,"="&amp;$C$2+1))+(COUNTIF('Round 2 - Hole by Hole'!D139,"="&amp;$D$2+1))+(COUNTIF('Round 2 - Hole by Hole'!E139,"="&amp;$E$2+1))+(COUNTIF('Round 2 - Hole by Hole'!F139,"="&amp;$F$2+1))+(COUNTIF('Round 2 - Hole by Hole'!G139,"="&amp;$G$2+1))+(COUNTIF('Round 2 - Hole by Hole'!H139,"="&amp;$H$2+1))+(COUNTIF('Round 2 - Hole by Hole'!I139,"="&amp;$I$2+1))+(COUNTIF('Round 2 - Hole by Hole'!J139,"="&amp;$J$2+1))+(COUNTIF('Round 2 - Hole by Hole'!L139,"="&amp;$L$2+1))+(COUNTIF('Round 2 - Hole by Hole'!M139,"="&amp;$M$2+1))+(COUNTIF('Round 2 - Hole by Hole'!N139,"="&amp;$N$2+1))+(COUNTIF('Round 2 - Hole by Hole'!O139,"="&amp;$O$2+1))+(COUNTIF('Round 2 - Hole by Hole'!P139,"="&amp;$P$2+1))+(COUNTIF('Round 2 - Hole by Hole'!Q139,"="&amp;$Q$2+1))+(COUNTIF('Round 2 - Hole by Hole'!R139,"="&amp;$R$2+1))+(COUNTIF('Round 2 - Hole by Hole'!S139,"="&amp;$S$2+1))+(COUNTIF('Round 2 - Hole by Hole'!T139,"="&amp;$T$2+1))</f>
        <v>2</v>
      </c>
      <c r="N142" s="110">
        <f>SUM(COUNTIF('Round 2 - Hole by Hole'!B139,"="&amp;$B$2+2))+(COUNTIF('Round 2 - Hole by Hole'!C139,"="&amp;$C$2+2))+(COUNTIF('Round 2 - Hole by Hole'!D139,"="&amp;$D$2+2))+(COUNTIF('Round 2 - Hole by Hole'!E139,"="&amp;$E$2+2))+(COUNTIF('Round 2 - Hole by Hole'!F139,"="&amp;$F$2+2))+(COUNTIF('Round 2 - Hole by Hole'!G139,"="&amp;$G$2+2))+(COUNTIF('Round 2 - Hole by Hole'!H139,"="&amp;$H$2+2))+(COUNTIF('Round 2 - Hole by Hole'!I139,"="&amp;$I$2+2))+(COUNTIF('Round 2 - Hole by Hole'!J139,"="&amp;$J$2+2))+(COUNTIF('Round 2 - Hole by Hole'!L139,"="&amp;$L$2+2))+(COUNTIF('Round 2 - Hole by Hole'!M139,"="&amp;$M$2+2))+(COUNTIF('Round 2 - Hole by Hole'!N139,"="&amp;$N$2+2))+(COUNTIF('Round 2 - Hole by Hole'!O139,"="&amp;$O$2+2))+(COUNTIF('Round 2 - Hole by Hole'!P139,"="&amp;$P$2+2))+(COUNTIF('Round 2 - Hole by Hole'!Q139,"="&amp;$Q$2+2))+(COUNTIF('Round 2 - Hole by Hole'!R139,"="&amp;$R$2+2))+(COUNTIF('Round 2 - Hole by Hole'!S139,"="&amp;$S$2+2))+(COUNTIF('Round 2 - Hole by Hole'!T139,"="&amp;$T$2+2))</f>
        <v>2</v>
      </c>
      <c r="O142" s="110">
        <f>SUM(COUNTIF('Round 2 - Hole by Hole'!B139,"&gt;"&amp;$B$2+2.1))+(COUNTIF('Round 2 - Hole by Hole'!C139,"&gt;"&amp;$C$2+2.1))+(COUNTIF('Round 2 - Hole by Hole'!D139,"&gt;"&amp;$D$2+2.1))+(COUNTIF('Round 2 - Hole by Hole'!E139,"&gt;"&amp;$E$2+2.1))+(COUNTIF('Round 2 - Hole by Hole'!F139,"&gt;"&amp;$F$2+2.1))+(COUNTIF('Round 2 - Hole by Hole'!G139,"&gt;"&amp;$G$2+2.1))+(COUNTIF('Round 2 - Hole by Hole'!H139,"&gt;"&amp;$H$2+2.1))+(COUNTIF('Round 2 - Hole by Hole'!I139,"&gt;"&amp;$I$2+2.1))+(COUNTIF('Round 2 - Hole by Hole'!J139,"&gt;"&amp;$J$2+2.1))+(COUNTIF('Round 2 - Hole by Hole'!L139,"&gt;"&amp;$L$2+2.1))+(COUNTIF('Round 2 - Hole by Hole'!M139,"&gt;"&amp;$M$2+2.1))+(COUNTIF('Round 2 - Hole by Hole'!N139,"&gt;"&amp;$N$2+2.1))+(COUNTIF('Round 2 - Hole by Hole'!O139,"&gt;"&amp;$O$2+2.1))+(COUNTIF('Round 2 - Hole by Hole'!P139,"&gt;"&amp;$P$2+2.1))+(COUNTIF('Round 2 - Hole by Hole'!Q139,"&gt;"&amp;$Q$2+2.1))+(COUNTIF('Round 2 - Hole by Hole'!R139,"&gt;"&amp;$R$2+2.1))+(COUNTIF('Round 2 - Hole by Hole'!S139,"&gt;"&amp;$S$2+2.1))+(COUNTIF('Round 2 - Hole by Hole'!T139,"&gt;"&amp;$T$2+2.1))</f>
        <v>0</v>
      </c>
      <c r="Q142" s="110">
        <f>SUM(COUNTIF('Round 3 - Hole by Hole'!B139,"&lt;"&amp;$B$3-1.9))+(COUNTIF('Round 3 - Hole by Hole'!C139,"&lt;"&amp;$C$3-1.9))+(COUNTIF('Round 3 - Hole by Hole'!D139,"&lt;"&amp;$D$3-1.9))+(COUNTIF('Round 3 - Hole by Hole'!E139,"&lt;"&amp;$E$3-1.9))+(COUNTIF('Round 3 - Hole by Hole'!F139,"&lt;"&amp;$F$3-1.9))+(COUNTIF('Round 3 - Hole by Hole'!G139,"&lt;"&amp;$G$3-1.9))+(COUNTIF('Round 3 - Hole by Hole'!H139,"&lt;"&amp;$H$3-1.9))+(COUNTIF('Round 3 - Hole by Hole'!I139,"&lt;"&amp;$I$3-1.9))+(COUNTIF('Round 3 - Hole by Hole'!J139,"&lt;"&amp;$J$3-1.9))+(COUNTIF('Round 3 - Hole by Hole'!L139,"&lt;"&amp;$L$3-1.9))+(COUNTIF('Round 3 - Hole by Hole'!M139,"&lt;"&amp;$M$3-1.9))+(COUNTIF('Round 3 - Hole by Hole'!N139,"&lt;"&amp;$N$3-1.9))+(COUNTIF('Round 3 - Hole by Hole'!O139,"&lt;"&amp;$O$3-1.9))+(COUNTIF('Round 3 - Hole by Hole'!P139,"&lt;"&amp;$P$3-1.9))+(COUNTIF('Round 3 - Hole by Hole'!Q139,"&lt;"&amp;$Q$3-1.9))+(COUNTIF('Round 3 - Hole by Hole'!R139,"&lt;"&amp;$R$3-1.9))+(COUNTIF('Round 3 - Hole by Hole'!S139,"&lt;"&amp;$S$3-1.9))+(COUNTIF('Round 3 - Hole by Hole'!T139,"&lt;"&amp;$T$3-1.9))</f>
        <v>0</v>
      </c>
      <c r="R142" s="110">
        <f>SUM(COUNTIF('Round 3 - Hole by Hole'!B139,"="&amp;$B$3-1))+(COUNTIF('Round 3 - Hole by Hole'!C139,"="&amp;$C$3-1))+(COUNTIF('Round 3 - Hole by Hole'!D139,"="&amp;$D$3-1))+(COUNTIF('Round 3 - Hole by Hole'!E139,"="&amp;$E$3-1))+(COUNTIF('Round 3 - Hole by Hole'!F139,"="&amp;$F$3-1))+(COUNTIF('Round 3 - Hole by Hole'!G139,"="&amp;$G$3-1))+(COUNTIF('Round 3 - Hole by Hole'!H139,"="&amp;$H$3-1))+(COUNTIF('Round 3 - Hole by Hole'!I139,"="&amp;$I$3-1))+(COUNTIF('Round 3 - Hole by Hole'!J139,"="&amp;$J$3-1))+(COUNTIF('Round 3 - Hole by Hole'!L139,"="&amp;$L$3-1))+(COUNTIF('Round 3 - Hole by Hole'!M139,"="&amp;$M$3-1))+(COUNTIF('Round 3 - Hole by Hole'!N139,"="&amp;$N$3-1))+(COUNTIF('Round 3 - Hole by Hole'!O139,"="&amp;$O$3-1))+(COUNTIF('Round 3 - Hole by Hole'!P139,"="&amp;$P$3-1))+(COUNTIF('Round 3 - Hole by Hole'!Q139,"="&amp;$Q$3-1))+(COUNTIF('Round 3 - Hole by Hole'!R139,"="&amp;$R$3-1))+(COUNTIF('Round 3 - Hole by Hole'!S139,"="&amp;$S$3-1))+(COUNTIF('Round 3 - Hole by Hole'!T139,"="&amp;$T$3-1))</f>
        <v>0</v>
      </c>
      <c r="S142" s="110">
        <f>SUM(COUNTIF('Round 3 - Hole by Hole'!B139,"="&amp;$B$3))+(COUNTIF('Round 3 - Hole by Hole'!C139,"="&amp;$C$3))+(COUNTIF('Round 3 - Hole by Hole'!D139,"="&amp;$D$3))+(COUNTIF('Round 3 - Hole by Hole'!E139,"="&amp;$E$3))+(COUNTIF('Round 3 - Hole by Hole'!F139,"="&amp;$F$3))+(COUNTIF('Round 3 - Hole by Hole'!G139,"="&amp;$G$3))+(COUNTIF('Round 3 - Hole by Hole'!H139,"="&amp;$H$3))+(COUNTIF('Round 3 - Hole by Hole'!I139,"="&amp;$I$3))+(COUNTIF('Round 3 - Hole by Hole'!J139,"="&amp;$J$3))+(COUNTIF('Round 3 - Hole by Hole'!L139,"="&amp;$L$3))+(COUNTIF('Round 3 - Hole by Hole'!M139,"="&amp;$M$3))+(COUNTIF('Round 3 - Hole by Hole'!N139,"="&amp;$N$3))+(COUNTIF('Round 3 - Hole by Hole'!O139,"="&amp;$O$3))+(COUNTIF('Round 3 - Hole by Hole'!P139,"="&amp;$P$3))+(COUNTIF('Round 3 - Hole by Hole'!Q139,"="&amp;$Q$3))+(COUNTIF('Round 3 - Hole by Hole'!R139,"="&amp;$R$3))+(COUNTIF('Round 3 - Hole by Hole'!S139,"="&amp;$S$3))+(COUNTIF('Round 3 - Hole by Hole'!T139,"="&amp;$T$3))</f>
        <v>11</v>
      </c>
      <c r="T142" s="110">
        <f>SUM(COUNTIF('Round 3 - Hole by Hole'!B139,"="&amp;$B$3+1))+(COUNTIF('Round 3 - Hole by Hole'!C139,"="&amp;$C$3+1))+(COUNTIF('Round 3 - Hole by Hole'!D139,"="&amp;$D$3+1))+(COUNTIF('Round 3 - Hole by Hole'!E139,"="&amp;$E$3+1))+(COUNTIF('Round 3 - Hole by Hole'!F139,"="&amp;$F$3+1))+(COUNTIF('Round 3 - Hole by Hole'!G139,"="&amp;$G$3+1))+(COUNTIF('Round 3 - Hole by Hole'!H139,"="&amp;$H$3+1))+(COUNTIF('Round 3 - Hole by Hole'!I139,"="&amp;$I$3+1))+(COUNTIF('Round 3 - Hole by Hole'!J139,"="&amp;$J$3+1))+(COUNTIF('Round 3 - Hole by Hole'!L139,"="&amp;$L$3+1))+(COUNTIF('Round 3 - Hole by Hole'!M139,"="&amp;$M$3+1))+(COUNTIF('Round 3 - Hole by Hole'!N139,"="&amp;$N$3+1))+(COUNTIF('Round 3 - Hole by Hole'!O139,"="&amp;$O$3+1))+(COUNTIF('Round 3 - Hole by Hole'!P139,"="&amp;$P$3+1))+(COUNTIF('Round 3 - Hole by Hole'!Q139,"="&amp;$Q$3+1))+(COUNTIF('Round 3 - Hole by Hole'!R139,"="&amp;$R$3+1))+(COUNTIF('Round 3 - Hole by Hole'!S139,"="&amp;$S$3+1))+(COUNTIF('Round 3 - Hole by Hole'!T139,"="&amp;$T$3+1))</f>
        <v>7</v>
      </c>
      <c r="U142" s="110">
        <f>SUM(COUNTIF('Round 3 - Hole by Hole'!B139,"="&amp;$B$3+2))+(COUNTIF('Round 3 - Hole by Hole'!C139,"="&amp;$C$3+2))+(COUNTIF('Round 3 - Hole by Hole'!D139,"="&amp;$D$3+2))+(COUNTIF('Round 3 - Hole by Hole'!E139,"="&amp;$E$3+2))+(COUNTIF('Round 3 - Hole by Hole'!F139,"="&amp;$F$3+2))+(COUNTIF('Round 3 - Hole by Hole'!G139,"="&amp;$G$3+2))+(COUNTIF('Round 3 - Hole by Hole'!H139,"="&amp;$H$3+2))+(COUNTIF('Round 3 - Hole by Hole'!I139,"="&amp;$I$3+2))+(COUNTIF('Round 3 - Hole by Hole'!J139,"="&amp;$J$3+2))+(COUNTIF('Round 3 - Hole by Hole'!L139,"="&amp;$L$3+2))+(COUNTIF('Round 3 - Hole by Hole'!M139,"="&amp;$M$3+2))+(COUNTIF('Round 3 - Hole by Hole'!N139,"="&amp;$N$3+2))+(COUNTIF('Round 3 - Hole by Hole'!O139,"="&amp;$O$3+2))+(COUNTIF('Round 3 - Hole by Hole'!P139,"="&amp;$P$3+2))+(COUNTIF('Round 3 - Hole by Hole'!Q139,"="&amp;$Q$3+2))+(COUNTIF('Round 3 - Hole by Hole'!R139,"="&amp;$R$3+2))+(COUNTIF('Round 3 - Hole by Hole'!S139,"="&amp;$S$3+2))+(COUNTIF('Round 3 - Hole by Hole'!T139,"="&amp;$T$3+2))</f>
        <v>0</v>
      </c>
      <c r="V142" s="110">
        <f>SUM(COUNTIF('Round 3 - Hole by Hole'!B139,"&gt;"&amp;$B$3+2.1))+(COUNTIF('Round 3 - Hole by Hole'!C139,"&gt;"&amp;$C$3+2.1))+(COUNTIF('Round 3 - Hole by Hole'!D139,"&gt;"&amp;$D$3+2.1))+(COUNTIF('Round 3 - Hole by Hole'!E139,"&gt;"&amp;$E$3+2.1))+(COUNTIF('Round 3 - Hole by Hole'!F139,"&gt;"&amp;$F$3+2.1))+(COUNTIF('Round 3 - Hole by Hole'!G139,"&gt;"&amp;$G$3+2.1))+(COUNTIF('Round 3 - Hole by Hole'!H139,"&gt;"&amp;$H$3+2.1))+(COUNTIF('Round 3 - Hole by Hole'!I139,"&gt;"&amp;$I$3+2.1))+(COUNTIF('Round 3 - Hole by Hole'!J139,"&gt;"&amp;$J$3+2.1))+(COUNTIF('Round 3 - Hole by Hole'!L139,"&gt;"&amp;$L$3+2.1))+(COUNTIF('Round 3 - Hole by Hole'!M139,"&gt;"&amp;$M$3+2.1))+(COUNTIF('Round 3 - Hole by Hole'!N139,"&gt;"&amp;$N$3+2.1))+(COUNTIF('Round 3 - Hole by Hole'!O139,"&gt;"&amp;$O$3+2.1))+(COUNTIF('Round 3 - Hole by Hole'!P139,"&gt;"&amp;$P$3+2.1))+(COUNTIF('Round 3 - Hole by Hole'!Q139,"&gt;"&amp;$Q$3+2.1))+(COUNTIF('Round 3 - Hole by Hole'!R139,"&gt;"&amp;$R$3+2.1))+(COUNTIF('Round 3 - Hole by Hole'!S139,"&gt;"&amp;$S$3+2.1))+(COUNTIF('Round 3 - Hole by Hole'!T139,"&gt;"&amp;$T$3+2.1))</f>
        <v>0</v>
      </c>
      <c r="X142" s="110">
        <f t="shared" ref="X142:X145" si="203">SUM(C142,J142,Q142)</f>
        <v>0</v>
      </c>
      <c r="Y142" s="110">
        <f t="shared" si="199"/>
        <v>2</v>
      </c>
      <c r="Z142" s="110">
        <f t="shared" si="200"/>
        <v>34</v>
      </c>
      <c r="AA142" s="110">
        <f t="shared" si="201"/>
        <v>16</v>
      </c>
      <c r="AB142" s="110">
        <f t="shared" si="202"/>
        <v>2</v>
      </c>
      <c r="AC142" s="110">
        <f t="shared" ref="AC142:AC145" si="204">SUM(H142,O142,V142)</f>
        <v>0</v>
      </c>
    </row>
    <row r="143" spans="1:29">
      <c r="A143" s="60" t="str">
        <f>'Players by Team'!G52</f>
        <v>TRINITY KING (MARTIN)</v>
      </c>
      <c r="B143" s="90"/>
      <c r="C143" s="86">
        <f>SUM(COUNTIF('Round 1 - Hole by Hole'!B140,"&lt;"&amp;$B$2-1.9))+(COUNTIF('Round 1 - Hole by Hole'!C140,"&lt;"&amp;$C$2-1.9))+(COUNTIF('Round 1 - Hole by Hole'!D140,"&lt;"&amp;$D$2-1.9))+(COUNTIF('Round 1 - Hole by Hole'!E140,"&lt;"&amp;$E$2-1.9))+(COUNTIF('Round 1 - Hole by Hole'!F140,"&lt;"&amp;$F$2-1.9))+(COUNTIF('Round 1 - Hole by Hole'!G140,"&lt;"&amp;$G$2-1.9))+(COUNTIF('Round 1 - Hole by Hole'!H140,"&lt;"&amp;$H$2-1.9))+(COUNTIF('Round 1 - Hole by Hole'!I140,"&lt;"&amp;$I$2-1.9))+(COUNTIF('Round 1 - Hole by Hole'!J140,"&lt;"&amp;$J$2-1.9))+(COUNTIF('Round 1 - Hole by Hole'!L140,"&lt;"&amp;$L$2-1.9))+(COUNTIF('Round 1 - Hole by Hole'!M140,"&lt;"&amp;$M$2-1.9))+(COUNTIF('Round 1 - Hole by Hole'!N140,"&lt;"&amp;$N$2-1.9))+(COUNTIF('Round 1 - Hole by Hole'!O140,"&lt;"&amp;$O$2-1.9))+(COUNTIF('Round 1 - Hole by Hole'!P140,"&lt;"&amp;$P$2-1.9))+(COUNTIF('Round 1 - Hole by Hole'!Q140,"&lt;"&amp;$Q$2-1.9))+(COUNTIF('Round 1 - Hole by Hole'!R140,"&lt;"&amp;$R$2-1.9))+(COUNTIF('Round 1 - Hole by Hole'!S140,"&lt;"&amp;$S$2-1.9))+(COUNTIF('Round 1 - Hole by Hole'!T140,"&lt;"&amp;$T$2-1.9))</f>
        <v>0</v>
      </c>
      <c r="D143" s="87">
        <f>SUM(COUNTIF('Round 1 - Hole by Hole'!B140,"="&amp;$B$2-1))+(COUNTIF('Round 1 - Hole by Hole'!C140,"="&amp;$C$2-1))+(COUNTIF('Round 1 - Hole by Hole'!D140,"="&amp;$D$2-1))+(COUNTIF('Round 1 - Hole by Hole'!E140,"="&amp;$E$2-1))+(COUNTIF('Round 1 - Hole by Hole'!F140,"="&amp;$F$2-1))+(COUNTIF('Round 1 - Hole by Hole'!G140,"="&amp;$G$2-1))+(COUNTIF('Round 1 - Hole by Hole'!H140,"="&amp;$H$2-1))+(COUNTIF('Round 1 - Hole by Hole'!I140,"="&amp;$I$2-1))+(COUNTIF('Round 1 - Hole by Hole'!J140,"="&amp;$J$2-1))+(COUNTIF('Round 1 - Hole by Hole'!L140,"="&amp;$L$2-1))+(COUNTIF('Round 1 - Hole by Hole'!M140,"="&amp;$M$2-1))+(COUNTIF('Round 1 - Hole by Hole'!N140,"="&amp;$N$2-1))+(COUNTIF('Round 1 - Hole by Hole'!O140,"="&amp;$O$2-1))+(COUNTIF('Round 1 - Hole by Hole'!P140,"="&amp;$P$2-1))+(COUNTIF('Round 1 - Hole by Hole'!Q140,"="&amp;$Q$2-1))+(COUNTIF('Round 1 - Hole by Hole'!R140,"="&amp;$R$2-1))+(COUNTIF('Round 1 - Hole by Hole'!S140,"="&amp;$S$2-1))+(COUNTIF('Round 1 - Hole by Hole'!T140,"="&amp;$T$2-1))</f>
        <v>6</v>
      </c>
      <c r="E143" s="87">
        <f>SUM(COUNTIF('Round 1 - Hole by Hole'!B140,"="&amp;$B$2))+(COUNTIF('Round 1 - Hole by Hole'!C140,"="&amp;$C$2))+(COUNTIF('Round 1 - Hole by Hole'!D140,"="&amp;$D$2))+(COUNTIF('Round 1 - Hole by Hole'!E140,"="&amp;$E$2))+(COUNTIF('Round 1 - Hole by Hole'!F140,"="&amp;$F$2))+(COUNTIF('Round 1 - Hole by Hole'!G140,"="&amp;$G$2))+(COUNTIF('Round 1 - Hole by Hole'!H140,"="&amp;$H$2))+(COUNTIF('Round 1 - Hole by Hole'!I140,"="&amp;$I$2))+(COUNTIF('Round 1 - Hole by Hole'!J140,"="&amp;$J$2))+(COUNTIF('Round 1 - Hole by Hole'!L140,"="&amp;$L$2))+(COUNTIF('Round 1 - Hole by Hole'!M140,"="&amp;$M$2))+(COUNTIF('Round 1 - Hole by Hole'!N140,"="&amp;$N$2))+(COUNTIF('Round 1 - Hole by Hole'!O140,"="&amp;$O$2))+(COUNTIF('Round 1 - Hole by Hole'!P140,"="&amp;$P$2))+(COUNTIF('Round 1 - Hole by Hole'!Q140,"="&amp;$Q$2))+(COUNTIF('Round 1 - Hole by Hole'!R140,"="&amp;$R$2))+(COUNTIF('Round 1 - Hole by Hole'!S140,"="&amp;$S$2))+(COUNTIF('Round 1 - Hole by Hole'!T140,"="&amp;$T$2))</f>
        <v>11</v>
      </c>
      <c r="F143" s="87">
        <f>SUM(COUNTIF('Round 1 - Hole by Hole'!B140,"="&amp;$B$2+1))+(COUNTIF('Round 1 - Hole by Hole'!C140,"="&amp;$C$2+1))+(COUNTIF('Round 1 - Hole by Hole'!D140,"="&amp;$D$2+1))+(COUNTIF('Round 1 - Hole by Hole'!E140,"="&amp;$E$2+1))+(COUNTIF('Round 1 - Hole by Hole'!F140,"="&amp;$F$2+1))+(COUNTIF('Round 1 - Hole by Hole'!G140,"="&amp;$G$2+1))+(COUNTIF('Round 1 - Hole by Hole'!H140,"="&amp;$H$2+1))+(COUNTIF('Round 1 - Hole by Hole'!I140,"="&amp;$I$2+1))+(COUNTIF('Round 1 - Hole by Hole'!J140,"="&amp;$J$2+1))+(COUNTIF('Round 1 - Hole by Hole'!L140,"="&amp;$L$2+1))+(COUNTIF('Round 1 - Hole by Hole'!M140,"="&amp;$M$2+1))+(COUNTIF('Round 1 - Hole by Hole'!N140,"="&amp;$N$2+1))+(COUNTIF('Round 1 - Hole by Hole'!O140,"="&amp;$O$2+1))+(COUNTIF('Round 1 - Hole by Hole'!P140,"="&amp;$P$2+1))+(COUNTIF('Round 1 - Hole by Hole'!Q140,"="&amp;$Q$2+1))+(COUNTIF('Round 1 - Hole by Hole'!R140,"="&amp;$R$2+1))+(COUNTIF('Round 1 - Hole by Hole'!S140,"="&amp;$S$2+1))+(COUNTIF('Round 1 - Hole by Hole'!T140,"="&amp;$T$2+1))</f>
        <v>1</v>
      </c>
      <c r="G143" s="87">
        <f>SUM(COUNTIF('Round 1 - Hole by Hole'!B140,"="&amp;$B$2+2))+(COUNTIF('Round 1 - Hole by Hole'!C140,"="&amp;$C$2+2))+(COUNTIF('Round 1 - Hole by Hole'!D140,"="&amp;$D$2+2))+(COUNTIF('Round 1 - Hole by Hole'!E140,"="&amp;$E$2+2))+(COUNTIF('Round 1 - Hole by Hole'!F140,"="&amp;$F$2+2))+(COUNTIF('Round 1 - Hole by Hole'!G140,"="&amp;$G$2+2))+(COUNTIF('Round 1 - Hole by Hole'!H140,"="&amp;$H$2+2))+(COUNTIF('Round 1 - Hole by Hole'!I140,"="&amp;$I$2+2))+(COUNTIF('Round 1 - Hole by Hole'!J140,"="&amp;$J$2+2))+(COUNTIF('Round 1 - Hole by Hole'!L140,"="&amp;$L$2+2))+(COUNTIF('Round 1 - Hole by Hole'!M140,"="&amp;$M$2+2))+(COUNTIF('Round 1 - Hole by Hole'!N140,"="&amp;$N$2+2))+(COUNTIF('Round 1 - Hole by Hole'!O140,"="&amp;$O$2+2))+(COUNTIF('Round 1 - Hole by Hole'!P140,"="&amp;$P$2+2))+(COUNTIF('Round 1 - Hole by Hole'!Q140,"="&amp;$Q$2+2))+(COUNTIF('Round 1 - Hole by Hole'!R140,"="&amp;$R$2+2))+(COUNTIF('Round 1 - Hole by Hole'!S140,"="&amp;$S$2+2))+(COUNTIF('Round 1 - Hole by Hole'!T140,"="&amp;$T$2+2))</f>
        <v>0</v>
      </c>
      <c r="H143" s="87">
        <f>SUM(COUNTIF('Round 1 - Hole by Hole'!B140,"&gt;"&amp;$B$2+2.1))+(COUNTIF('Round 1 - Hole by Hole'!C140,"&gt;"&amp;$C$2+2.1))+(COUNTIF('Round 1 - Hole by Hole'!D140,"&gt;"&amp;$D$2+2.1))+(COUNTIF('Round 1 - Hole by Hole'!E140,"&gt;"&amp;$E$2+2.1))+(COUNTIF('Round 1 - Hole by Hole'!F140,"&gt;"&amp;$F$2+2.1))+(COUNTIF('Round 1 - Hole by Hole'!G140,"&gt;"&amp;$G$2+2.1))+(COUNTIF('Round 1 - Hole by Hole'!H140,"&gt;"&amp;$H$2+2.1))+(COUNTIF('Round 1 - Hole by Hole'!I140,"&gt;"&amp;$I$2+2.1))+(COUNTIF('Round 1 - Hole by Hole'!J140,"&gt;"&amp;$J$2+2.1))+(COUNTIF('Round 1 - Hole by Hole'!L140,"&gt;"&amp;$L$2+2.1))+(COUNTIF('Round 1 - Hole by Hole'!M140,"&gt;"&amp;$M$2+2.1))+(COUNTIF('Round 1 - Hole by Hole'!N140,"&gt;"&amp;$N$2+2.1))+(COUNTIF('Round 1 - Hole by Hole'!O140,"&gt;"&amp;$O$2+2.1))+(COUNTIF('Round 1 - Hole by Hole'!P140,"&gt;"&amp;$P$2+2.1))+(COUNTIF('Round 1 - Hole by Hole'!Q140,"&gt;"&amp;$Q$2+2.1))+(COUNTIF('Round 1 - Hole by Hole'!R140,"&gt;"&amp;$R$2+2.1))+(COUNTIF('Round 1 - Hole by Hole'!S140,"&gt;"&amp;$S$2+2.1))+(COUNTIF('Round 1 - Hole by Hole'!T140,"&gt;"&amp;$T$2+2.1))</f>
        <v>0</v>
      </c>
      <c r="J143" s="86">
        <f>SUM(COUNTIF('Round 2 - Hole by Hole'!B140,"&lt;"&amp;$B$2-1.9))+(COUNTIF('Round 2 - Hole by Hole'!C140,"&lt;"&amp;$C$2-1.9))+(COUNTIF('Round 2 - Hole by Hole'!D140,"&lt;"&amp;$D$2-1.9))+(COUNTIF('Round 2 - Hole by Hole'!E140,"&lt;"&amp;$E$2-1.9))+(COUNTIF('Round 2 - Hole by Hole'!F140,"&lt;"&amp;$F$2-1.9))+(COUNTIF('Round 2 - Hole by Hole'!G140,"&lt;"&amp;$G$2-1.9))+(COUNTIF('Round 2 - Hole by Hole'!H140,"&lt;"&amp;$H$2-1.9))+(COUNTIF('Round 2 - Hole by Hole'!I140,"&lt;"&amp;$I$2-1.9))+(COUNTIF('Round 2 - Hole by Hole'!J140,"&lt;"&amp;$J$2-1.9))+(COUNTIF('Round 2 - Hole by Hole'!L140,"&lt;"&amp;$L$2-1.9))+(COUNTIF('Round 2 - Hole by Hole'!M140,"&lt;"&amp;$M$2-1.9))+(COUNTIF('Round 2 - Hole by Hole'!N140,"&lt;"&amp;$N$2-1.9))+(COUNTIF('Round 2 - Hole by Hole'!O140,"&lt;"&amp;$O$2-1.9))+(COUNTIF('Round 2 - Hole by Hole'!P140,"&lt;"&amp;$P$2-1.9))+(COUNTIF('Round 2 - Hole by Hole'!Q140,"&lt;"&amp;$Q$2-1.9))+(COUNTIF('Round 2 - Hole by Hole'!R140,"&lt;"&amp;$R$2-1.9))+(COUNTIF('Round 2 - Hole by Hole'!S140,"&lt;"&amp;$S$2-1.9))+(COUNTIF('Round 2 - Hole by Hole'!T140,"&lt;"&amp;$T$2-1.9))</f>
        <v>0</v>
      </c>
      <c r="K143" s="87">
        <f>SUM(COUNTIF('Round 2 - Hole by Hole'!B140,"="&amp;$B$2-1))+(COUNTIF('Round 2 - Hole by Hole'!C140,"="&amp;$C$2-1))+(COUNTIF('Round 2 - Hole by Hole'!D140,"="&amp;$D$2-1))+(COUNTIF('Round 2 - Hole by Hole'!E140,"="&amp;$E$2-1))+(COUNTIF('Round 2 - Hole by Hole'!F140,"="&amp;$F$2-1))+(COUNTIF('Round 2 - Hole by Hole'!G140,"="&amp;$G$2-1))+(COUNTIF('Round 2 - Hole by Hole'!H140,"="&amp;$H$2-1))+(COUNTIF('Round 2 - Hole by Hole'!I140,"="&amp;$I$2-1))+(COUNTIF('Round 2 - Hole by Hole'!J140,"="&amp;$J$2-1))+(COUNTIF('Round 2 - Hole by Hole'!L140,"="&amp;$L$2-1))+(COUNTIF('Round 2 - Hole by Hole'!M140,"="&amp;$M$2-1))+(COUNTIF('Round 2 - Hole by Hole'!N140,"="&amp;$N$2-1))+(COUNTIF('Round 2 - Hole by Hole'!O140,"="&amp;$O$2-1))+(COUNTIF('Round 2 - Hole by Hole'!P140,"="&amp;$P$2-1))+(COUNTIF('Round 2 - Hole by Hole'!Q140,"="&amp;$Q$2-1))+(COUNTIF('Round 2 - Hole by Hole'!R140,"="&amp;$R$2-1))+(COUNTIF('Round 2 - Hole by Hole'!S140,"="&amp;$S$2-1))+(COUNTIF('Round 2 - Hole by Hole'!T140,"="&amp;$T$2-1))</f>
        <v>6</v>
      </c>
      <c r="L143" s="87">
        <f>SUM(COUNTIF('Round 2 - Hole by Hole'!B140,"="&amp;$B$2))+(COUNTIF('Round 2 - Hole by Hole'!C140,"="&amp;$C$2))+(COUNTIF('Round 2 - Hole by Hole'!D140,"="&amp;$D$2))+(COUNTIF('Round 2 - Hole by Hole'!E140,"="&amp;$E$2))+(COUNTIF('Round 2 - Hole by Hole'!F140,"="&amp;$F$2))+(COUNTIF('Round 2 - Hole by Hole'!G140,"="&amp;$G$2))+(COUNTIF('Round 2 - Hole by Hole'!H140,"="&amp;$H$2))+(COUNTIF('Round 2 - Hole by Hole'!I140,"="&amp;$I$2))+(COUNTIF('Round 2 - Hole by Hole'!J140,"="&amp;$J$2))+(COUNTIF('Round 2 - Hole by Hole'!L140,"="&amp;$L$2))+(COUNTIF('Round 2 - Hole by Hole'!M140,"="&amp;$M$2))+(COUNTIF('Round 2 - Hole by Hole'!N140,"="&amp;$N$2))+(COUNTIF('Round 2 - Hole by Hole'!O140,"="&amp;$O$2))+(COUNTIF('Round 2 - Hole by Hole'!P140,"="&amp;$P$2))+(COUNTIF('Round 2 - Hole by Hole'!Q140,"="&amp;$Q$2))+(COUNTIF('Round 2 - Hole by Hole'!R140,"="&amp;$R$2))+(COUNTIF('Round 2 - Hole by Hole'!S140,"="&amp;$S$2))+(COUNTIF('Round 2 - Hole by Hole'!T140,"="&amp;$T$2))</f>
        <v>11</v>
      </c>
      <c r="M143" s="87">
        <f>SUM(COUNTIF('Round 2 - Hole by Hole'!B140,"="&amp;$B$2+1))+(COUNTIF('Round 2 - Hole by Hole'!C140,"="&amp;$C$2+1))+(COUNTIF('Round 2 - Hole by Hole'!D140,"="&amp;$D$2+1))+(COUNTIF('Round 2 - Hole by Hole'!E140,"="&amp;$E$2+1))+(COUNTIF('Round 2 - Hole by Hole'!F140,"="&amp;$F$2+1))+(COUNTIF('Round 2 - Hole by Hole'!G140,"="&amp;$G$2+1))+(COUNTIF('Round 2 - Hole by Hole'!H140,"="&amp;$H$2+1))+(COUNTIF('Round 2 - Hole by Hole'!I140,"="&amp;$I$2+1))+(COUNTIF('Round 2 - Hole by Hole'!J140,"="&amp;$J$2+1))+(COUNTIF('Round 2 - Hole by Hole'!L140,"="&amp;$L$2+1))+(COUNTIF('Round 2 - Hole by Hole'!M140,"="&amp;$M$2+1))+(COUNTIF('Round 2 - Hole by Hole'!N140,"="&amp;$N$2+1))+(COUNTIF('Round 2 - Hole by Hole'!O140,"="&amp;$O$2+1))+(COUNTIF('Round 2 - Hole by Hole'!P140,"="&amp;$P$2+1))+(COUNTIF('Round 2 - Hole by Hole'!Q140,"="&amp;$Q$2+1))+(COUNTIF('Round 2 - Hole by Hole'!R140,"="&amp;$R$2+1))+(COUNTIF('Round 2 - Hole by Hole'!S140,"="&amp;$S$2+1))+(COUNTIF('Round 2 - Hole by Hole'!T140,"="&amp;$T$2+1))</f>
        <v>1</v>
      </c>
      <c r="N143" s="87">
        <f>SUM(COUNTIF('Round 2 - Hole by Hole'!B140,"="&amp;$B$2+2))+(COUNTIF('Round 2 - Hole by Hole'!C140,"="&amp;$C$2+2))+(COUNTIF('Round 2 - Hole by Hole'!D140,"="&amp;$D$2+2))+(COUNTIF('Round 2 - Hole by Hole'!E140,"="&amp;$E$2+2))+(COUNTIF('Round 2 - Hole by Hole'!F140,"="&amp;$F$2+2))+(COUNTIF('Round 2 - Hole by Hole'!G140,"="&amp;$G$2+2))+(COUNTIF('Round 2 - Hole by Hole'!H140,"="&amp;$H$2+2))+(COUNTIF('Round 2 - Hole by Hole'!I140,"="&amp;$I$2+2))+(COUNTIF('Round 2 - Hole by Hole'!J140,"="&amp;$J$2+2))+(COUNTIF('Round 2 - Hole by Hole'!L140,"="&amp;$L$2+2))+(COUNTIF('Round 2 - Hole by Hole'!M140,"="&amp;$M$2+2))+(COUNTIF('Round 2 - Hole by Hole'!N140,"="&amp;$N$2+2))+(COUNTIF('Round 2 - Hole by Hole'!O140,"="&amp;$O$2+2))+(COUNTIF('Round 2 - Hole by Hole'!P140,"="&amp;$P$2+2))+(COUNTIF('Round 2 - Hole by Hole'!Q140,"="&amp;$Q$2+2))+(COUNTIF('Round 2 - Hole by Hole'!R140,"="&amp;$R$2+2))+(COUNTIF('Round 2 - Hole by Hole'!S140,"="&amp;$S$2+2))+(COUNTIF('Round 2 - Hole by Hole'!T140,"="&amp;$T$2+2))</f>
        <v>0</v>
      </c>
      <c r="O143" s="87">
        <f>SUM(COUNTIF('Round 2 - Hole by Hole'!B140,"&gt;"&amp;$B$2+2.1))+(COUNTIF('Round 2 - Hole by Hole'!C140,"&gt;"&amp;$C$2+2.1))+(COUNTIF('Round 2 - Hole by Hole'!D140,"&gt;"&amp;$D$2+2.1))+(COUNTIF('Round 2 - Hole by Hole'!E140,"&gt;"&amp;$E$2+2.1))+(COUNTIF('Round 2 - Hole by Hole'!F140,"&gt;"&amp;$F$2+2.1))+(COUNTIF('Round 2 - Hole by Hole'!G140,"&gt;"&amp;$G$2+2.1))+(COUNTIF('Round 2 - Hole by Hole'!H140,"&gt;"&amp;$H$2+2.1))+(COUNTIF('Round 2 - Hole by Hole'!I140,"&gt;"&amp;$I$2+2.1))+(COUNTIF('Round 2 - Hole by Hole'!J140,"&gt;"&amp;$J$2+2.1))+(COUNTIF('Round 2 - Hole by Hole'!L140,"&gt;"&amp;$L$2+2.1))+(COUNTIF('Round 2 - Hole by Hole'!M140,"&gt;"&amp;$M$2+2.1))+(COUNTIF('Round 2 - Hole by Hole'!N140,"&gt;"&amp;$N$2+2.1))+(COUNTIF('Round 2 - Hole by Hole'!O140,"&gt;"&amp;$O$2+2.1))+(COUNTIF('Round 2 - Hole by Hole'!P140,"&gt;"&amp;$P$2+2.1))+(COUNTIF('Round 2 - Hole by Hole'!Q140,"&gt;"&amp;$Q$2+2.1))+(COUNTIF('Round 2 - Hole by Hole'!R140,"&gt;"&amp;$R$2+2.1))+(COUNTIF('Round 2 - Hole by Hole'!S140,"&gt;"&amp;$S$2+2.1))+(COUNTIF('Round 2 - Hole by Hole'!T140,"&gt;"&amp;$T$2+2.1))</f>
        <v>0</v>
      </c>
      <c r="Q143" s="86">
        <f>SUM(COUNTIF('Round 3 - Hole by Hole'!B140,"&lt;"&amp;$B$3-1.9))+(COUNTIF('Round 3 - Hole by Hole'!C140,"&lt;"&amp;$C$3-1.9))+(COUNTIF('Round 3 - Hole by Hole'!D140,"&lt;"&amp;$D$3-1.9))+(COUNTIF('Round 3 - Hole by Hole'!E140,"&lt;"&amp;$E$3-1.9))+(COUNTIF('Round 3 - Hole by Hole'!F140,"&lt;"&amp;$F$3-1.9))+(COUNTIF('Round 3 - Hole by Hole'!G140,"&lt;"&amp;$G$3-1.9))+(COUNTIF('Round 3 - Hole by Hole'!H140,"&lt;"&amp;$H$3-1.9))+(COUNTIF('Round 3 - Hole by Hole'!I140,"&lt;"&amp;$I$3-1.9))+(COUNTIF('Round 3 - Hole by Hole'!J140,"&lt;"&amp;$J$3-1.9))+(COUNTIF('Round 3 - Hole by Hole'!L140,"&lt;"&amp;$L$3-1.9))+(COUNTIF('Round 3 - Hole by Hole'!M140,"&lt;"&amp;$M$3-1.9))+(COUNTIF('Round 3 - Hole by Hole'!N140,"&lt;"&amp;$N$3-1.9))+(COUNTIF('Round 3 - Hole by Hole'!O140,"&lt;"&amp;$O$3-1.9))+(COUNTIF('Round 3 - Hole by Hole'!P140,"&lt;"&amp;$P$3-1.9))+(COUNTIF('Round 3 - Hole by Hole'!Q140,"&lt;"&amp;$Q$3-1.9))+(COUNTIF('Round 3 - Hole by Hole'!R140,"&lt;"&amp;$R$3-1.9))+(COUNTIF('Round 3 - Hole by Hole'!S140,"&lt;"&amp;$S$3-1.9))+(COUNTIF('Round 3 - Hole by Hole'!T140,"&lt;"&amp;$T$3-1.9))</f>
        <v>0</v>
      </c>
      <c r="R143" s="87">
        <f>SUM(COUNTIF('Round 3 - Hole by Hole'!B140,"="&amp;$B$3-1))+(COUNTIF('Round 3 - Hole by Hole'!C140,"="&amp;$C$3-1))+(COUNTIF('Round 3 - Hole by Hole'!D140,"="&amp;$D$3-1))+(COUNTIF('Round 3 - Hole by Hole'!E140,"="&amp;$E$3-1))+(COUNTIF('Round 3 - Hole by Hole'!F140,"="&amp;$F$3-1))+(COUNTIF('Round 3 - Hole by Hole'!G140,"="&amp;$G$3-1))+(COUNTIF('Round 3 - Hole by Hole'!H140,"="&amp;$H$3-1))+(COUNTIF('Round 3 - Hole by Hole'!I140,"="&amp;$I$3-1))+(COUNTIF('Round 3 - Hole by Hole'!J140,"="&amp;$J$3-1))+(COUNTIF('Round 3 - Hole by Hole'!L140,"="&amp;$L$3-1))+(COUNTIF('Round 3 - Hole by Hole'!M140,"="&amp;$M$3-1))+(COUNTIF('Round 3 - Hole by Hole'!N140,"="&amp;$N$3-1))+(COUNTIF('Round 3 - Hole by Hole'!O140,"="&amp;$O$3-1))+(COUNTIF('Round 3 - Hole by Hole'!P140,"="&amp;$P$3-1))+(COUNTIF('Round 3 - Hole by Hole'!Q140,"="&amp;$Q$3-1))+(COUNTIF('Round 3 - Hole by Hole'!R140,"="&amp;$R$3-1))+(COUNTIF('Round 3 - Hole by Hole'!S140,"="&amp;$S$3-1))+(COUNTIF('Round 3 - Hole by Hole'!T140,"="&amp;$T$3-1))</f>
        <v>9</v>
      </c>
      <c r="S143" s="87">
        <f>SUM(COUNTIF('Round 3 - Hole by Hole'!B140,"="&amp;$B$3))+(COUNTIF('Round 3 - Hole by Hole'!C140,"="&amp;$C$3))+(COUNTIF('Round 3 - Hole by Hole'!D140,"="&amp;$D$3))+(COUNTIF('Round 3 - Hole by Hole'!E140,"="&amp;$E$3))+(COUNTIF('Round 3 - Hole by Hole'!F140,"="&amp;$F$3))+(COUNTIF('Round 3 - Hole by Hole'!G140,"="&amp;$G$3))+(COUNTIF('Round 3 - Hole by Hole'!H140,"="&amp;$H$3))+(COUNTIF('Round 3 - Hole by Hole'!I140,"="&amp;$I$3))+(COUNTIF('Round 3 - Hole by Hole'!J140,"="&amp;$J$3))+(COUNTIF('Round 3 - Hole by Hole'!L140,"="&amp;$L$3))+(COUNTIF('Round 3 - Hole by Hole'!M140,"="&amp;$M$3))+(COUNTIF('Round 3 - Hole by Hole'!N140,"="&amp;$N$3))+(COUNTIF('Round 3 - Hole by Hole'!O140,"="&amp;$O$3))+(COUNTIF('Round 3 - Hole by Hole'!P140,"="&amp;$P$3))+(COUNTIF('Round 3 - Hole by Hole'!Q140,"="&amp;$Q$3))+(COUNTIF('Round 3 - Hole by Hole'!R140,"="&amp;$R$3))+(COUNTIF('Round 3 - Hole by Hole'!S140,"="&amp;$S$3))+(COUNTIF('Round 3 - Hole by Hole'!T140,"="&amp;$T$3))</f>
        <v>9</v>
      </c>
      <c r="T143" s="87">
        <f>SUM(COUNTIF('Round 3 - Hole by Hole'!B140,"="&amp;$B$3+1))+(COUNTIF('Round 3 - Hole by Hole'!C140,"="&amp;$C$3+1))+(COUNTIF('Round 3 - Hole by Hole'!D140,"="&amp;$D$3+1))+(COUNTIF('Round 3 - Hole by Hole'!E140,"="&amp;$E$3+1))+(COUNTIF('Round 3 - Hole by Hole'!F140,"="&amp;$F$3+1))+(COUNTIF('Round 3 - Hole by Hole'!G140,"="&amp;$G$3+1))+(COUNTIF('Round 3 - Hole by Hole'!H140,"="&amp;$H$3+1))+(COUNTIF('Round 3 - Hole by Hole'!I140,"="&amp;$I$3+1))+(COUNTIF('Round 3 - Hole by Hole'!J140,"="&amp;$J$3+1))+(COUNTIF('Round 3 - Hole by Hole'!L140,"="&amp;$L$3+1))+(COUNTIF('Round 3 - Hole by Hole'!M140,"="&amp;$M$3+1))+(COUNTIF('Round 3 - Hole by Hole'!N140,"="&amp;$N$3+1))+(COUNTIF('Round 3 - Hole by Hole'!O140,"="&amp;$O$3+1))+(COUNTIF('Round 3 - Hole by Hole'!P140,"="&amp;$P$3+1))+(COUNTIF('Round 3 - Hole by Hole'!Q140,"="&amp;$Q$3+1))+(COUNTIF('Round 3 - Hole by Hole'!R140,"="&amp;$R$3+1))+(COUNTIF('Round 3 - Hole by Hole'!S140,"="&amp;$S$3+1))+(COUNTIF('Round 3 - Hole by Hole'!T140,"="&amp;$T$3+1))</f>
        <v>0</v>
      </c>
      <c r="U143" s="87">
        <f>SUM(COUNTIF('Round 3 - Hole by Hole'!B140,"="&amp;$B$3+2))+(COUNTIF('Round 3 - Hole by Hole'!C140,"="&amp;$C$3+2))+(COUNTIF('Round 3 - Hole by Hole'!D140,"="&amp;$D$3+2))+(COUNTIF('Round 3 - Hole by Hole'!E140,"="&amp;$E$3+2))+(COUNTIF('Round 3 - Hole by Hole'!F140,"="&amp;$F$3+2))+(COUNTIF('Round 3 - Hole by Hole'!G140,"="&amp;$G$3+2))+(COUNTIF('Round 3 - Hole by Hole'!H140,"="&amp;$H$3+2))+(COUNTIF('Round 3 - Hole by Hole'!I140,"="&amp;$I$3+2))+(COUNTIF('Round 3 - Hole by Hole'!J140,"="&amp;$J$3+2))+(COUNTIF('Round 3 - Hole by Hole'!L140,"="&amp;$L$3+2))+(COUNTIF('Round 3 - Hole by Hole'!M140,"="&amp;$M$3+2))+(COUNTIF('Round 3 - Hole by Hole'!N140,"="&amp;$N$3+2))+(COUNTIF('Round 3 - Hole by Hole'!O140,"="&amp;$O$3+2))+(COUNTIF('Round 3 - Hole by Hole'!P140,"="&amp;$P$3+2))+(COUNTIF('Round 3 - Hole by Hole'!Q140,"="&amp;$Q$3+2))+(COUNTIF('Round 3 - Hole by Hole'!R140,"="&amp;$R$3+2))+(COUNTIF('Round 3 - Hole by Hole'!S140,"="&amp;$S$3+2))+(COUNTIF('Round 3 - Hole by Hole'!T140,"="&amp;$T$3+2))</f>
        <v>0</v>
      </c>
      <c r="V143" s="87">
        <f>SUM(COUNTIF('Round 3 - Hole by Hole'!B140,"&gt;"&amp;$B$3+2.1))+(COUNTIF('Round 3 - Hole by Hole'!C140,"&gt;"&amp;$C$3+2.1))+(COUNTIF('Round 3 - Hole by Hole'!D140,"&gt;"&amp;$D$3+2.1))+(COUNTIF('Round 3 - Hole by Hole'!E140,"&gt;"&amp;$E$3+2.1))+(COUNTIF('Round 3 - Hole by Hole'!F140,"&gt;"&amp;$F$3+2.1))+(COUNTIF('Round 3 - Hole by Hole'!G140,"&gt;"&amp;$G$3+2.1))+(COUNTIF('Round 3 - Hole by Hole'!H140,"&gt;"&amp;$H$3+2.1))+(COUNTIF('Round 3 - Hole by Hole'!I140,"&gt;"&amp;$I$3+2.1))+(COUNTIF('Round 3 - Hole by Hole'!J140,"&gt;"&amp;$J$3+2.1))+(COUNTIF('Round 3 - Hole by Hole'!L140,"&gt;"&amp;$L$3+2.1))+(COUNTIF('Round 3 - Hole by Hole'!M140,"&gt;"&amp;$M$3+2.1))+(COUNTIF('Round 3 - Hole by Hole'!N140,"&gt;"&amp;$N$3+2.1))+(COUNTIF('Round 3 - Hole by Hole'!O140,"&gt;"&amp;$O$3+2.1))+(COUNTIF('Round 3 - Hole by Hole'!P140,"&gt;"&amp;$P$3+2.1))+(COUNTIF('Round 3 - Hole by Hole'!Q140,"&gt;"&amp;$Q$3+2.1))+(COUNTIF('Round 3 - Hole by Hole'!R140,"&gt;"&amp;$R$3+2.1))+(COUNTIF('Round 3 - Hole by Hole'!S140,"&gt;"&amp;$S$3+2.1))+(COUNTIF('Round 3 - Hole by Hole'!T140,"&gt;"&amp;$T$3+2.1))</f>
        <v>0</v>
      </c>
      <c r="X143" s="86">
        <f t="shared" si="203"/>
        <v>0</v>
      </c>
      <c r="Y143" s="86">
        <f t="shared" si="199"/>
        <v>21</v>
      </c>
      <c r="Z143" s="86">
        <f t="shared" si="200"/>
        <v>31</v>
      </c>
      <c r="AA143" s="86">
        <f t="shared" si="201"/>
        <v>2</v>
      </c>
      <c r="AB143" s="86">
        <f t="shared" si="202"/>
        <v>0</v>
      </c>
      <c r="AC143" s="86">
        <f t="shared" si="204"/>
        <v>0</v>
      </c>
    </row>
    <row r="144" spans="1:29">
      <c r="A144" s="60" t="str">
        <f>'Players by Team'!G53</f>
        <v>REBECCA CANTU (MARTIN)</v>
      </c>
      <c r="B144" s="90"/>
      <c r="C144" s="110">
        <f>SUM(COUNTIF('Round 1 - Hole by Hole'!B141,"&lt;"&amp;$B$2-1.9))+(COUNTIF('Round 1 - Hole by Hole'!C141,"&lt;"&amp;$C$2-1.9))+(COUNTIF('Round 1 - Hole by Hole'!D141,"&lt;"&amp;$D$2-1.9))+(COUNTIF('Round 1 - Hole by Hole'!E141,"&lt;"&amp;$E$2-1.9))+(COUNTIF('Round 1 - Hole by Hole'!F141,"&lt;"&amp;$F$2-1.9))+(COUNTIF('Round 1 - Hole by Hole'!G141,"&lt;"&amp;$G$2-1.9))+(COUNTIF('Round 1 - Hole by Hole'!H141,"&lt;"&amp;$H$2-1.9))+(COUNTIF('Round 1 - Hole by Hole'!I141,"&lt;"&amp;$I$2-1.9))+(COUNTIF('Round 1 - Hole by Hole'!J141,"&lt;"&amp;$J$2-1.9))+(COUNTIF('Round 1 - Hole by Hole'!L141,"&lt;"&amp;$L$2-1.9))+(COUNTIF('Round 1 - Hole by Hole'!M141,"&lt;"&amp;$M$2-1.9))+(COUNTIF('Round 1 - Hole by Hole'!N141,"&lt;"&amp;$N$2-1.9))+(COUNTIF('Round 1 - Hole by Hole'!O141,"&lt;"&amp;$O$2-1.9))+(COUNTIF('Round 1 - Hole by Hole'!P141,"&lt;"&amp;$P$2-1.9))+(COUNTIF('Round 1 - Hole by Hole'!Q141,"&lt;"&amp;$Q$2-1.9))+(COUNTIF('Round 1 - Hole by Hole'!R141,"&lt;"&amp;$R$2-1.9))+(COUNTIF('Round 1 - Hole by Hole'!S141,"&lt;"&amp;$S$2-1.9))+(COUNTIF('Round 1 - Hole by Hole'!T141,"&lt;"&amp;$T$2-1.9))</f>
        <v>0</v>
      </c>
      <c r="D144" s="110">
        <f>SUM(COUNTIF('Round 1 - Hole by Hole'!B141,"="&amp;$B$2-1))+(COUNTIF('Round 1 - Hole by Hole'!C141,"="&amp;$C$2-1))+(COUNTIF('Round 1 - Hole by Hole'!D141,"="&amp;$D$2-1))+(COUNTIF('Round 1 - Hole by Hole'!E141,"="&amp;$E$2-1))+(COUNTIF('Round 1 - Hole by Hole'!F141,"="&amp;$F$2-1))+(COUNTIF('Round 1 - Hole by Hole'!G141,"="&amp;$G$2-1))+(COUNTIF('Round 1 - Hole by Hole'!H141,"="&amp;$H$2-1))+(COUNTIF('Round 1 - Hole by Hole'!I141,"="&amp;$I$2-1))+(COUNTIF('Round 1 - Hole by Hole'!J141,"="&amp;$J$2-1))+(COUNTIF('Round 1 - Hole by Hole'!L141,"="&amp;$L$2-1))+(COUNTIF('Round 1 - Hole by Hole'!M141,"="&amp;$M$2-1))+(COUNTIF('Round 1 - Hole by Hole'!N141,"="&amp;$N$2-1))+(COUNTIF('Round 1 - Hole by Hole'!O141,"="&amp;$O$2-1))+(COUNTIF('Round 1 - Hole by Hole'!P141,"="&amp;$P$2-1))+(COUNTIF('Round 1 - Hole by Hole'!Q141,"="&amp;$Q$2-1))+(COUNTIF('Round 1 - Hole by Hole'!R141,"="&amp;$R$2-1))+(COUNTIF('Round 1 - Hole by Hole'!S141,"="&amp;$S$2-1))+(COUNTIF('Round 1 - Hole by Hole'!T141,"="&amp;$T$2-1))</f>
        <v>1</v>
      </c>
      <c r="E144" s="110">
        <f>SUM(COUNTIF('Round 1 - Hole by Hole'!B141,"="&amp;$B$2))+(COUNTIF('Round 1 - Hole by Hole'!C141,"="&amp;$C$2))+(COUNTIF('Round 1 - Hole by Hole'!D141,"="&amp;$D$2))+(COUNTIF('Round 1 - Hole by Hole'!E141,"="&amp;$E$2))+(COUNTIF('Round 1 - Hole by Hole'!F141,"="&amp;$F$2))+(COUNTIF('Round 1 - Hole by Hole'!G141,"="&amp;$G$2))+(COUNTIF('Round 1 - Hole by Hole'!H141,"="&amp;$H$2))+(COUNTIF('Round 1 - Hole by Hole'!I141,"="&amp;$I$2))+(COUNTIF('Round 1 - Hole by Hole'!J141,"="&amp;$J$2))+(COUNTIF('Round 1 - Hole by Hole'!L141,"="&amp;$L$2))+(COUNTIF('Round 1 - Hole by Hole'!M141,"="&amp;$M$2))+(COUNTIF('Round 1 - Hole by Hole'!N141,"="&amp;$N$2))+(COUNTIF('Round 1 - Hole by Hole'!O141,"="&amp;$O$2))+(COUNTIF('Round 1 - Hole by Hole'!P141,"="&amp;$P$2))+(COUNTIF('Round 1 - Hole by Hole'!Q141,"="&amp;$Q$2))+(COUNTIF('Round 1 - Hole by Hole'!R141,"="&amp;$R$2))+(COUNTIF('Round 1 - Hole by Hole'!S141,"="&amp;$S$2))+(COUNTIF('Round 1 - Hole by Hole'!T141,"="&amp;$T$2))</f>
        <v>10</v>
      </c>
      <c r="F144" s="110">
        <f>SUM(COUNTIF('Round 1 - Hole by Hole'!B141,"="&amp;$B$2+1))+(COUNTIF('Round 1 - Hole by Hole'!C141,"="&amp;$C$2+1))+(COUNTIF('Round 1 - Hole by Hole'!D141,"="&amp;$D$2+1))+(COUNTIF('Round 1 - Hole by Hole'!E141,"="&amp;$E$2+1))+(COUNTIF('Round 1 - Hole by Hole'!F141,"="&amp;$F$2+1))+(COUNTIF('Round 1 - Hole by Hole'!G141,"="&amp;$G$2+1))+(COUNTIF('Round 1 - Hole by Hole'!H141,"="&amp;$H$2+1))+(COUNTIF('Round 1 - Hole by Hole'!I141,"="&amp;$I$2+1))+(COUNTIF('Round 1 - Hole by Hole'!J141,"="&amp;$J$2+1))+(COUNTIF('Round 1 - Hole by Hole'!L141,"="&amp;$L$2+1))+(COUNTIF('Round 1 - Hole by Hole'!M141,"="&amp;$M$2+1))+(COUNTIF('Round 1 - Hole by Hole'!N141,"="&amp;$N$2+1))+(COUNTIF('Round 1 - Hole by Hole'!O141,"="&amp;$O$2+1))+(COUNTIF('Round 1 - Hole by Hole'!P141,"="&amp;$P$2+1))+(COUNTIF('Round 1 - Hole by Hole'!Q141,"="&amp;$Q$2+1))+(COUNTIF('Round 1 - Hole by Hole'!R141,"="&amp;$R$2+1))+(COUNTIF('Round 1 - Hole by Hole'!S141,"="&amp;$S$2+1))+(COUNTIF('Round 1 - Hole by Hole'!T141,"="&amp;$T$2+1))</f>
        <v>6</v>
      </c>
      <c r="G144" s="110">
        <f>SUM(COUNTIF('Round 1 - Hole by Hole'!B141,"="&amp;$B$2+2))+(COUNTIF('Round 1 - Hole by Hole'!C141,"="&amp;$C$2+2))+(COUNTIF('Round 1 - Hole by Hole'!D141,"="&amp;$D$2+2))+(COUNTIF('Round 1 - Hole by Hole'!E141,"="&amp;$E$2+2))+(COUNTIF('Round 1 - Hole by Hole'!F141,"="&amp;$F$2+2))+(COUNTIF('Round 1 - Hole by Hole'!G141,"="&amp;$G$2+2))+(COUNTIF('Round 1 - Hole by Hole'!H141,"="&amp;$H$2+2))+(COUNTIF('Round 1 - Hole by Hole'!I141,"="&amp;$I$2+2))+(COUNTIF('Round 1 - Hole by Hole'!J141,"="&amp;$J$2+2))+(COUNTIF('Round 1 - Hole by Hole'!L141,"="&amp;$L$2+2))+(COUNTIF('Round 1 - Hole by Hole'!M141,"="&amp;$M$2+2))+(COUNTIF('Round 1 - Hole by Hole'!N141,"="&amp;$N$2+2))+(COUNTIF('Round 1 - Hole by Hole'!O141,"="&amp;$O$2+2))+(COUNTIF('Round 1 - Hole by Hole'!P141,"="&amp;$P$2+2))+(COUNTIF('Round 1 - Hole by Hole'!Q141,"="&amp;$Q$2+2))+(COUNTIF('Round 1 - Hole by Hole'!R141,"="&amp;$R$2+2))+(COUNTIF('Round 1 - Hole by Hole'!S141,"="&amp;$S$2+2))+(COUNTIF('Round 1 - Hole by Hole'!T141,"="&amp;$T$2+2))</f>
        <v>0</v>
      </c>
      <c r="H144" s="110">
        <f>SUM(COUNTIF('Round 1 - Hole by Hole'!B141,"&gt;"&amp;$B$2+2.1))+(COUNTIF('Round 1 - Hole by Hole'!C141,"&gt;"&amp;$C$2+2.1))+(COUNTIF('Round 1 - Hole by Hole'!D141,"&gt;"&amp;$D$2+2.1))+(COUNTIF('Round 1 - Hole by Hole'!E141,"&gt;"&amp;$E$2+2.1))+(COUNTIF('Round 1 - Hole by Hole'!F141,"&gt;"&amp;$F$2+2.1))+(COUNTIF('Round 1 - Hole by Hole'!G141,"&gt;"&amp;$G$2+2.1))+(COUNTIF('Round 1 - Hole by Hole'!H141,"&gt;"&amp;$H$2+2.1))+(COUNTIF('Round 1 - Hole by Hole'!I141,"&gt;"&amp;$I$2+2.1))+(COUNTIF('Round 1 - Hole by Hole'!J141,"&gt;"&amp;$J$2+2.1))+(COUNTIF('Round 1 - Hole by Hole'!L141,"&gt;"&amp;$L$2+2.1))+(COUNTIF('Round 1 - Hole by Hole'!M141,"&gt;"&amp;$M$2+2.1))+(COUNTIF('Round 1 - Hole by Hole'!N141,"&gt;"&amp;$N$2+2.1))+(COUNTIF('Round 1 - Hole by Hole'!O141,"&gt;"&amp;$O$2+2.1))+(COUNTIF('Round 1 - Hole by Hole'!P141,"&gt;"&amp;$P$2+2.1))+(COUNTIF('Round 1 - Hole by Hole'!Q141,"&gt;"&amp;$Q$2+2.1))+(COUNTIF('Round 1 - Hole by Hole'!R141,"&gt;"&amp;$R$2+2.1))+(COUNTIF('Round 1 - Hole by Hole'!S141,"&gt;"&amp;$S$2+2.1))+(COUNTIF('Round 1 - Hole by Hole'!T141,"&gt;"&amp;$T$2+2.1))</f>
        <v>1</v>
      </c>
      <c r="J144" s="110">
        <f>SUM(COUNTIF('Round 2 - Hole by Hole'!B141,"&lt;"&amp;$B$2-1.9))+(COUNTIF('Round 2 - Hole by Hole'!C141,"&lt;"&amp;$C$2-1.9))+(COUNTIF('Round 2 - Hole by Hole'!D141,"&lt;"&amp;$D$2-1.9))+(COUNTIF('Round 2 - Hole by Hole'!E141,"&lt;"&amp;$E$2-1.9))+(COUNTIF('Round 2 - Hole by Hole'!F141,"&lt;"&amp;$F$2-1.9))+(COUNTIF('Round 2 - Hole by Hole'!G141,"&lt;"&amp;$G$2-1.9))+(COUNTIF('Round 2 - Hole by Hole'!H141,"&lt;"&amp;$H$2-1.9))+(COUNTIF('Round 2 - Hole by Hole'!I141,"&lt;"&amp;$I$2-1.9))+(COUNTIF('Round 2 - Hole by Hole'!J141,"&lt;"&amp;$J$2-1.9))+(COUNTIF('Round 2 - Hole by Hole'!L141,"&lt;"&amp;$L$2-1.9))+(COUNTIF('Round 2 - Hole by Hole'!M141,"&lt;"&amp;$M$2-1.9))+(COUNTIF('Round 2 - Hole by Hole'!N141,"&lt;"&amp;$N$2-1.9))+(COUNTIF('Round 2 - Hole by Hole'!O141,"&lt;"&amp;$O$2-1.9))+(COUNTIF('Round 2 - Hole by Hole'!P141,"&lt;"&amp;$P$2-1.9))+(COUNTIF('Round 2 - Hole by Hole'!Q141,"&lt;"&amp;$Q$2-1.9))+(COUNTIF('Round 2 - Hole by Hole'!R141,"&lt;"&amp;$R$2-1.9))+(COUNTIF('Round 2 - Hole by Hole'!S141,"&lt;"&amp;$S$2-1.9))+(COUNTIF('Round 2 - Hole by Hole'!T141,"&lt;"&amp;$T$2-1.9))</f>
        <v>0</v>
      </c>
      <c r="K144" s="110">
        <f>SUM(COUNTIF('Round 2 - Hole by Hole'!B141,"="&amp;$B$2-1))+(COUNTIF('Round 2 - Hole by Hole'!C141,"="&amp;$C$2-1))+(COUNTIF('Round 2 - Hole by Hole'!D141,"="&amp;$D$2-1))+(COUNTIF('Round 2 - Hole by Hole'!E141,"="&amp;$E$2-1))+(COUNTIF('Round 2 - Hole by Hole'!F141,"="&amp;$F$2-1))+(COUNTIF('Round 2 - Hole by Hole'!G141,"="&amp;$G$2-1))+(COUNTIF('Round 2 - Hole by Hole'!H141,"="&amp;$H$2-1))+(COUNTIF('Round 2 - Hole by Hole'!I141,"="&amp;$I$2-1))+(COUNTIF('Round 2 - Hole by Hole'!J141,"="&amp;$J$2-1))+(COUNTIF('Round 2 - Hole by Hole'!L141,"="&amp;$L$2-1))+(COUNTIF('Round 2 - Hole by Hole'!M141,"="&amp;$M$2-1))+(COUNTIF('Round 2 - Hole by Hole'!N141,"="&amp;$N$2-1))+(COUNTIF('Round 2 - Hole by Hole'!O141,"="&amp;$O$2-1))+(COUNTIF('Round 2 - Hole by Hole'!P141,"="&amp;$P$2-1))+(COUNTIF('Round 2 - Hole by Hole'!Q141,"="&amp;$Q$2-1))+(COUNTIF('Round 2 - Hole by Hole'!R141,"="&amp;$R$2-1))+(COUNTIF('Round 2 - Hole by Hole'!S141,"="&amp;$S$2-1))+(COUNTIF('Round 2 - Hole by Hole'!T141,"="&amp;$T$2-1))</f>
        <v>1</v>
      </c>
      <c r="L144" s="110">
        <f>SUM(COUNTIF('Round 2 - Hole by Hole'!B141,"="&amp;$B$2))+(COUNTIF('Round 2 - Hole by Hole'!C141,"="&amp;$C$2))+(COUNTIF('Round 2 - Hole by Hole'!D141,"="&amp;$D$2))+(COUNTIF('Round 2 - Hole by Hole'!E141,"="&amp;$E$2))+(COUNTIF('Round 2 - Hole by Hole'!F141,"="&amp;$F$2))+(COUNTIF('Round 2 - Hole by Hole'!G141,"="&amp;$G$2))+(COUNTIF('Round 2 - Hole by Hole'!H141,"="&amp;$H$2))+(COUNTIF('Round 2 - Hole by Hole'!I141,"="&amp;$I$2))+(COUNTIF('Round 2 - Hole by Hole'!J141,"="&amp;$J$2))+(COUNTIF('Round 2 - Hole by Hole'!L141,"="&amp;$L$2))+(COUNTIF('Round 2 - Hole by Hole'!M141,"="&amp;$M$2))+(COUNTIF('Round 2 - Hole by Hole'!N141,"="&amp;$N$2))+(COUNTIF('Round 2 - Hole by Hole'!O141,"="&amp;$O$2))+(COUNTIF('Round 2 - Hole by Hole'!P141,"="&amp;$P$2))+(COUNTIF('Round 2 - Hole by Hole'!Q141,"="&amp;$Q$2))+(COUNTIF('Round 2 - Hole by Hole'!R141,"="&amp;$R$2))+(COUNTIF('Round 2 - Hole by Hole'!S141,"="&amp;$S$2))+(COUNTIF('Round 2 - Hole by Hole'!T141,"="&amp;$T$2))</f>
        <v>3</v>
      </c>
      <c r="M144" s="110">
        <f>SUM(COUNTIF('Round 2 - Hole by Hole'!B141,"="&amp;$B$2+1))+(COUNTIF('Round 2 - Hole by Hole'!C141,"="&amp;$C$2+1))+(COUNTIF('Round 2 - Hole by Hole'!D141,"="&amp;$D$2+1))+(COUNTIF('Round 2 - Hole by Hole'!E141,"="&amp;$E$2+1))+(COUNTIF('Round 2 - Hole by Hole'!F141,"="&amp;$F$2+1))+(COUNTIF('Round 2 - Hole by Hole'!G141,"="&amp;$G$2+1))+(COUNTIF('Round 2 - Hole by Hole'!H141,"="&amp;$H$2+1))+(COUNTIF('Round 2 - Hole by Hole'!I141,"="&amp;$I$2+1))+(COUNTIF('Round 2 - Hole by Hole'!J141,"="&amp;$J$2+1))+(COUNTIF('Round 2 - Hole by Hole'!L141,"="&amp;$L$2+1))+(COUNTIF('Round 2 - Hole by Hole'!M141,"="&amp;$M$2+1))+(COUNTIF('Round 2 - Hole by Hole'!N141,"="&amp;$N$2+1))+(COUNTIF('Round 2 - Hole by Hole'!O141,"="&amp;$O$2+1))+(COUNTIF('Round 2 - Hole by Hole'!P141,"="&amp;$P$2+1))+(COUNTIF('Round 2 - Hole by Hole'!Q141,"="&amp;$Q$2+1))+(COUNTIF('Round 2 - Hole by Hole'!R141,"="&amp;$R$2+1))+(COUNTIF('Round 2 - Hole by Hole'!S141,"="&amp;$S$2+1))+(COUNTIF('Round 2 - Hole by Hole'!T141,"="&amp;$T$2+1))</f>
        <v>9</v>
      </c>
      <c r="N144" s="110">
        <f>SUM(COUNTIF('Round 2 - Hole by Hole'!B141,"="&amp;$B$2+2))+(COUNTIF('Round 2 - Hole by Hole'!C141,"="&amp;$C$2+2))+(COUNTIF('Round 2 - Hole by Hole'!D141,"="&amp;$D$2+2))+(COUNTIF('Round 2 - Hole by Hole'!E141,"="&amp;$E$2+2))+(COUNTIF('Round 2 - Hole by Hole'!F141,"="&amp;$F$2+2))+(COUNTIF('Round 2 - Hole by Hole'!G141,"="&amp;$G$2+2))+(COUNTIF('Round 2 - Hole by Hole'!H141,"="&amp;$H$2+2))+(COUNTIF('Round 2 - Hole by Hole'!I141,"="&amp;$I$2+2))+(COUNTIF('Round 2 - Hole by Hole'!J141,"="&amp;$J$2+2))+(COUNTIF('Round 2 - Hole by Hole'!L141,"="&amp;$L$2+2))+(COUNTIF('Round 2 - Hole by Hole'!M141,"="&amp;$M$2+2))+(COUNTIF('Round 2 - Hole by Hole'!N141,"="&amp;$N$2+2))+(COUNTIF('Round 2 - Hole by Hole'!O141,"="&amp;$O$2+2))+(COUNTIF('Round 2 - Hole by Hole'!P141,"="&amp;$P$2+2))+(COUNTIF('Round 2 - Hole by Hole'!Q141,"="&amp;$Q$2+2))+(COUNTIF('Round 2 - Hole by Hole'!R141,"="&amp;$R$2+2))+(COUNTIF('Round 2 - Hole by Hole'!S141,"="&amp;$S$2+2))+(COUNTIF('Round 2 - Hole by Hole'!T141,"="&amp;$T$2+2))</f>
        <v>4</v>
      </c>
      <c r="O144" s="110">
        <f>SUM(COUNTIF('Round 2 - Hole by Hole'!B141,"&gt;"&amp;$B$2+2.1))+(COUNTIF('Round 2 - Hole by Hole'!C141,"&gt;"&amp;$C$2+2.1))+(COUNTIF('Round 2 - Hole by Hole'!D141,"&gt;"&amp;$D$2+2.1))+(COUNTIF('Round 2 - Hole by Hole'!E141,"&gt;"&amp;$E$2+2.1))+(COUNTIF('Round 2 - Hole by Hole'!F141,"&gt;"&amp;$F$2+2.1))+(COUNTIF('Round 2 - Hole by Hole'!G141,"&gt;"&amp;$G$2+2.1))+(COUNTIF('Round 2 - Hole by Hole'!H141,"&gt;"&amp;$H$2+2.1))+(COUNTIF('Round 2 - Hole by Hole'!I141,"&gt;"&amp;$I$2+2.1))+(COUNTIF('Round 2 - Hole by Hole'!J141,"&gt;"&amp;$J$2+2.1))+(COUNTIF('Round 2 - Hole by Hole'!L141,"&gt;"&amp;$L$2+2.1))+(COUNTIF('Round 2 - Hole by Hole'!M141,"&gt;"&amp;$M$2+2.1))+(COUNTIF('Round 2 - Hole by Hole'!N141,"&gt;"&amp;$N$2+2.1))+(COUNTIF('Round 2 - Hole by Hole'!O141,"&gt;"&amp;$O$2+2.1))+(COUNTIF('Round 2 - Hole by Hole'!P141,"&gt;"&amp;$P$2+2.1))+(COUNTIF('Round 2 - Hole by Hole'!Q141,"&gt;"&amp;$Q$2+2.1))+(COUNTIF('Round 2 - Hole by Hole'!R141,"&gt;"&amp;$R$2+2.1))+(COUNTIF('Round 2 - Hole by Hole'!S141,"&gt;"&amp;$S$2+2.1))+(COUNTIF('Round 2 - Hole by Hole'!T141,"&gt;"&amp;$T$2+2.1))</f>
        <v>1</v>
      </c>
      <c r="Q144" s="110">
        <f>SUM(COUNTIF('Round 3 - Hole by Hole'!B141,"&lt;"&amp;$B$3-1.9))+(COUNTIF('Round 3 - Hole by Hole'!C141,"&lt;"&amp;$C$3-1.9))+(COUNTIF('Round 3 - Hole by Hole'!D141,"&lt;"&amp;$D$3-1.9))+(COUNTIF('Round 3 - Hole by Hole'!E141,"&lt;"&amp;$E$3-1.9))+(COUNTIF('Round 3 - Hole by Hole'!F141,"&lt;"&amp;$F$3-1.9))+(COUNTIF('Round 3 - Hole by Hole'!G141,"&lt;"&amp;$G$3-1.9))+(COUNTIF('Round 3 - Hole by Hole'!H141,"&lt;"&amp;$H$3-1.9))+(COUNTIF('Round 3 - Hole by Hole'!I141,"&lt;"&amp;$I$3-1.9))+(COUNTIF('Round 3 - Hole by Hole'!J141,"&lt;"&amp;$J$3-1.9))+(COUNTIF('Round 3 - Hole by Hole'!L141,"&lt;"&amp;$L$3-1.9))+(COUNTIF('Round 3 - Hole by Hole'!M141,"&lt;"&amp;$M$3-1.9))+(COUNTIF('Round 3 - Hole by Hole'!N141,"&lt;"&amp;$N$3-1.9))+(COUNTIF('Round 3 - Hole by Hole'!O141,"&lt;"&amp;$O$3-1.9))+(COUNTIF('Round 3 - Hole by Hole'!P141,"&lt;"&amp;$P$3-1.9))+(COUNTIF('Round 3 - Hole by Hole'!Q141,"&lt;"&amp;$Q$3-1.9))+(COUNTIF('Round 3 - Hole by Hole'!R141,"&lt;"&amp;$R$3-1.9))+(COUNTIF('Round 3 - Hole by Hole'!S141,"&lt;"&amp;$S$3-1.9))+(COUNTIF('Round 3 - Hole by Hole'!T141,"&lt;"&amp;$T$3-1.9))</f>
        <v>0</v>
      </c>
      <c r="R144" s="110">
        <f>SUM(COUNTIF('Round 3 - Hole by Hole'!B141,"="&amp;$B$3-1))+(COUNTIF('Round 3 - Hole by Hole'!C141,"="&amp;$C$3-1))+(COUNTIF('Round 3 - Hole by Hole'!D141,"="&amp;$D$3-1))+(COUNTIF('Round 3 - Hole by Hole'!E141,"="&amp;$E$3-1))+(COUNTIF('Round 3 - Hole by Hole'!F141,"="&amp;$F$3-1))+(COUNTIF('Round 3 - Hole by Hole'!G141,"="&amp;$G$3-1))+(COUNTIF('Round 3 - Hole by Hole'!H141,"="&amp;$H$3-1))+(COUNTIF('Round 3 - Hole by Hole'!I141,"="&amp;$I$3-1))+(COUNTIF('Round 3 - Hole by Hole'!J141,"="&amp;$J$3-1))+(COUNTIF('Round 3 - Hole by Hole'!L141,"="&amp;$L$3-1))+(COUNTIF('Round 3 - Hole by Hole'!M141,"="&amp;$M$3-1))+(COUNTIF('Round 3 - Hole by Hole'!N141,"="&amp;$N$3-1))+(COUNTIF('Round 3 - Hole by Hole'!O141,"="&amp;$O$3-1))+(COUNTIF('Round 3 - Hole by Hole'!P141,"="&amp;$P$3-1))+(COUNTIF('Round 3 - Hole by Hole'!Q141,"="&amp;$Q$3-1))+(COUNTIF('Round 3 - Hole by Hole'!R141,"="&amp;$R$3-1))+(COUNTIF('Round 3 - Hole by Hole'!S141,"="&amp;$S$3-1))+(COUNTIF('Round 3 - Hole by Hole'!T141,"="&amp;$T$3-1))</f>
        <v>2</v>
      </c>
      <c r="S144" s="110">
        <f>SUM(COUNTIF('Round 3 - Hole by Hole'!B141,"="&amp;$B$3))+(COUNTIF('Round 3 - Hole by Hole'!C141,"="&amp;$C$3))+(COUNTIF('Round 3 - Hole by Hole'!D141,"="&amp;$D$3))+(COUNTIF('Round 3 - Hole by Hole'!E141,"="&amp;$E$3))+(COUNTIF('Round 3 - Hole by Hole'!F141,"="&amp;$F$3))+(COUNTIF('Round 3 - Hole by Hole'!G141,"="&amp;$G$3))+(COUNTIF('Round 3 - Hole by Hole'!H141,"="&amp;$H$3))+(COUNTIF('Round 3 - Hole by Hole'!I141,"="&amp;$I$3))+(COUNTIF('Round 3 - Hole by Hole'!J141,"="&amp;$J$3))+(COUNTIF('Round 3 - Hole by Hole'!L141,"="&amp;$L$3))+(COUNTIF('Round 3 - Hole by Hole'!M141,"="&amp;$M$3))+(COUNTIF('Round 3 - Hole by Hole'!N141,"="&amp;$N$3))+(COUNTIF('Round 3 - Hole by Hole'!O141,"="&amp;$O$3))+(COUNTIF('Round 3 - Hole by Hole'!P141,"="&amp;$P$3))+(COUNTIF('Round 3 - Hole by Hole'!Q141,"="&amp;$Q$3))+(COUNTIF('Round 3 - Hole by Hole'!R141,"="&amp;$R$3))+(COUNTIF('Round 3 - Hole by Hole'!S141,"="&amp;$S$3))+(COUNTIF('Round 3 - Hole by Hole'!T141,"="&amp;$T$3))</f>
        <v>8</v>
      </c>
      <c r="T144" s="110">
        <f>SUM(COUNTIF('Round 3 - Hole by Hole'!B141,"="&amp;$B$3+1))+(COUNTIF('Round 3 - Hole by Hole'!C141,"="&amp;$C$3+1))+(COUNTIF('Round 3 - Hole by Hole'!D141,"="&amp;$D$3+1))+(COUNTIF('Round 3 - Hole by Hole'!E141,"="&amp;$E$3+1))+(COUNTIF('Round 3 - Hole by Hole'!F141,"="&amp;$F$3+1))+(COUNTIF('Round 3 - Hole by Hole'!G141,"="&amp;$G$3+1))+(COUNTIF('Round 3 - Hole by Hole'!H141,"="&amp;$H$3+1))+(COUNTIF('Round 3 - Hole by Hole'!I141,"="&amp;$I$3+1))+(COUNTIF('Round 3 - Hole by Hole'!J141,"="&amp;$J$3+1))+(COUNTIF('Round 3 - Hole by Hole'!L141,"="&amp;$L$3+1))+(COUNTIF('Round 3 - Hole by Hole'!M141,"="&amp;$M$3+1))+(COUNTIF('Round 3 - Hole by Hole'!N141,"="&amp;$N$3+1))+(COUNTIF('Round 3 - Hole by Hole'!O141,"="&amp;$O$3+1))+(COUNTIF('Round 3 - Hole by Hole'!P141,"="&amp;$P$3+1))+(COUNTIF('Round 3 - Hole by Hole'!Q141,"="&amp;$Q$3+1))+(COUNTIF('Round 3 - Hole by Hole'!R141,"="&amp;$R$3+1))+(COUNTIF('Round 3 - Hole by Hole'!S141,"="&amp;$S$3+1))+(COUNTIF('Round 3 - Hole by Hole'!T141,"="&amp;$T$3+1))</f>
        <v>6</v>
      </c>
      <c r="U144" s="110">
        <f>SUM(COUNTIF('Round 3 - Hole by Hole'!B141,"="&amp;$B$3+2))+(COUNTIF('Round 3 - Hole by Hole'!C141,"="&amp;$C$3+2))+(COUNTIF('Round 3 - Hole by Hole'!D141,"="&amp;$D$3+2))+(COUNTIF('Round 3 - Hole by Hole'!E141,"="&amp;$E$3+2))+(COUNTIF('Round 3 - Hole by Hole'!F141,"="&amp;$F$3+2))+(COUNTIF('Round 3 - Hole by Hole'!G141,"="&amp;$G$3+2))+(COUNTIF('Round 3 - Hole by Hole'!H141,"="&amp;$H$3+2))+(COUNTIF('Round 3 - Hole by Hole'!I141,"="&amp;$I$3+2))+(COUNTIF('Round 3 - Hole by Hole'!J141,"="&amp;$J$3+2))+(COUNTIF('Round 3 - Hole by Hole'!L141,"="&amp;$L$3+2))+(COUNTIF('Round 3 - Hole by Hole'!M141,"="&amp;$M$3+2))+(COUNTIF('Round 3 - Hole by Hole'!N141,"="&amp;$N$3+2))+(COUNTIF('Round 3 - Hole by Hole'!O141,"="&amp;$O$3+2))+(COUNTIF('Round 3 - Hole by Hole'!P141,"="&amp;$P$3+2))+(COUNTIF('Round 3 - Hole by Hole'!Q141,"="&amp;$Q$3+2))+(COUNTIF('Round 3 - Hole by Hole'!R141,"="&amp;$R$3+2))+(COUNTIF('Round 3 - Hole by Hole'!S141,"="&amp;$S$3+2))+(COUNTIF('Round 3 - Hole by Hole'!T141,"="&amp;$T$3+2))</f>
        <v>2</v>
      </c>
      <c r="V144" s="110">
        <f>SUM(COUNTIF('Round 3 - Hole by Hole'!B141,"&gt;"&amp;$B$3+2.1))+(COUNTIF('Round 3 - Hole by Hole'!C141,"&gt;"&amp;$C$3+2.1))+(COUNTIF('Round 3 - Hole by Hole'!D141,"&gt;"&amp;$D$3+2.1))+(COUNTIF('Round 3 - Hole by Hole'!E141,"&gt;"&amp;$E$3+2.1))+(COUNTIF('Round 3 - Hole by Hole'!F141,"&gt;"&amp;$F$3+2.1))+(COUNTIF('Round 3 - Hole by Hole'!G141,"&gt;"&amp;$G$3+2.1))+(COUNTIF('Round 3 - Hole by Hole'!H141,"&gt;"&amp;$H$3+2.1))+(COUNTIF('Round 3 - Hole by Hole'!I141,"&gt;"&amp;$I$3+2.1))+(COUNTIF('Round 3 - Hole by Hole'!J141,"&gt;"&amp;$J$3+2.1))+(COUNTIF('Round 3 - Hole by Hole'!L141,"&gt;"&amp;$L$3+2.1))+(COUNTIF('Round 3 - Hole by Hole'!M141,"&gt;"&amp;$M$3+2.1))+(COUNTIF('Round 3 - Hole by Hole'!N141,"&gt;"&amp;$N$3+2.1))+(COUNTIF('Round 3 - Hole by Hole'!O141,"&gt;"&amp;$O$3+2.1))+(COUNTIF('Round 3 - Hole by Hole'!P141,"&gt;"&amp;$P$3+2.1))+(COUNTIF('Round 3 - Hole by Hole'!Q141,"&gt;"&amp;$Q$3+2.1))+(COUNTIF('Round 3 - Hole by Hole'!R141,"&gt;"&amp;$R$3+2.1))+(COUNTIF('Round 3 - Hole by Hole'!S141,"&gt;"&amp;$S$3+2.1))+(COUNTIF('Round 3 - Hole by Hole'!T141,"&gt;"&amp;$T$3+2.1))</f>
        <v>0</v>
      </c>
      <c r="X144" s="110">
        <f t="shared" si="203"/>
        <v>0</v>
      </c>
      <c r="Y144" s="110">
        <f t="shared" si="199"/>
        <v>4</v>
      </c>
      <c r="Z144" s="110">
        <f t="shared" si="200"/>
        <v>21</v>
      </c>
      <c r="AA144" s="110">
        <f t="shared" si="201"/>
        <v>21</v>
      </c>
      <c r="AB144" s="110">
        <f t="shared" si="202"/>
        <v>6</v>
      </c>
      <c r="AC144" s="110">
        <f t="shared" si="204"/>
        <v>2</v>
      </c>
    </row>
    <row r="145" spans="1:29" ht="15" customHeight="1">
      <c r="A145" s="60" t="str">
        <f>'Players by Team'!G54</f>
        <v>HALLIE ANDERSON (MARTIN)</v>
      </c>
      <c r="B145" s="90"/>
      <c r="C145" s="86">
        <f>SUM(COUNTIF('Round 1 - Hole by Hole'!B142,"&lt;"&amp;$B$2-1.9))+(COUNTIF('Round 1 - Hole by Hole'!C142,"&lt;"&amp;$C$2-1.9))+(COUNTIF('Round 1 - Hole by Hole'!D142,"&lt;"&amp;$D$2-1.9))+(COUNTIF('Round 1 - Hole by Hole'!E142,"&lt;"&amp;$E$2-1.9))+(COUNTIF('Round 1 - Hole by Hole'!F142,"&lt;"&amp;$F$2-1.9))+(COUNTIF('Round 1 - Hole by Hole'!G142,"&lt;"&amp;$G$2-1.9))+(COUNTIF('Round 1 - Hole by Hole'!H142,"&lt;"&amp;$H$2-1.9))+(COUNTIF('Round 1 - Hole by Hole'!I142,"&lt;"&amp;$I$2-1.9))+(COUNTIF('Round 1 - Hole by Hole'!J142,"&lt;"&amp;$J$2-1.9))+(COUNTIF('Round 1 - Hole by Hole'!L142,"&lt;"&amp;$L$2-1.9))+(COUNTIF('Round 1 - Hole by Hole'!M142,"&lt;"&amp;$M$2-1.9))+(COUNTIF('Round 1 - Hole by Hole'!N142,"&lt;"&amp;$N$2-1.9))+(COUNTIF('Round 1 - Hole by Hole'!O142,"&lt;"&amp;$O$2-1.9))+(COUNTIF('Round 1 - Hole by Hole'!P142,"&lt;"&amp;$P$2-1.9))+(COUNTIF('Round 1 - Hole by Hole'!Q142,"&lt;"&amp;$Q$2-1.9))+(COUNTIF('Round 1 - Hole by Hole'!R142,"&lt;"&amp;$R$2-1.9))+(COUNTIF('Round 1 - Hole by Hole'!S142,"&lt;"&amp;$S$2-1.9))+(COUNTIF('Round 1 - Hole by Hole'!T142,"&lt;"&amp;$T$2-1.9))</f>
        <v>0</v>
      </c>
      <c r="D145" s="87">
        <f>SUM(COUNTIF('Round 1 - Hole by Hole'!B142,"="&amp;$B$2-1))+(COUNTIF('Round 1 - Hole by Hole'!C142,"="&amp;$C$2-1))+(COUNTIF('Round 1 - Hole by Hole'!D142,"="&amp;$D$2-1))+(COUNTIF('Round 1 - Hole by Hole'!E142,"="&amp;$E$2-1))+(COUNTIF('Round 1 - Hole by Hole'!F142,"="&amp;$F$2-1))+(COUNTIF('Round 1 - Hole by Hole'!G142,"="&amp;$G$2-1))+(COUNTIF('Round 1 - Hole by Hole'!H142,"="&amp;$H$2-1))+(COUNTIF('Round 1 - Hole by Hole'!I142,"="&amp;$I$2-1))+(COUNTIF('Round 1 - Hole by Hole'!J142,"="&amp;$J$2-1))+(COUNTIF('Round 1 - Hole by Hole'!L142,"="&amp;$L$2-1))+(COUNTIF('Round 1 - Hole by Hole'!M142,"="&amp;$M$2-1))+(COUNTIF('Round 1 - Hole by Hole'!N142,"="&amp;$N$2-1))+(COUNTIF('Round 1 - Hole by Hole'!O142,"="&amp;$O$2-1))+(COUNTIF('Round 1 - Hole by Hole'!P142,"="&amp;$P$2-1))+(COUNTIF('Round 1 - Hole by Hole'!Q142,"="&amp;$Q$2-1))+(COUNTIF('Round 1 - Hole by Hole'!R142,"="&amp;$R$2-1))+(COUNTIF('Round 1 - Hole by Hole'!S142,"="&amp;$S$2-1))+(COUNTIF('Round 1 - Hole by Hole'!T142,"="&amp;$T$2-1))</f>
        <v>0</v>
      </c>
      <c r="E145" s="87">
        <f>SUM(COUNTIF('Round 1 - Hole by Hole'!B142,"="&amp;$B$2))+(COUNTIF('Round 1 - Hole by Hole'!C142,"="&amp;$C$2))+(COUNTIF('Round 1 - Hole by Hole'!D142,"="&amp;$D$2))+(COUNTIF('Round 1 - Hole by Hole'!E142,"="&amp;$E$2))+(COUNTIF('Round 1 - Hole by Hole'!F142,"="&amp;$F$2))+(COUNTIF('Round 1 - Hole by Hole'!G142,"="&amp;$G$2))+(COUNTIF('Round 1 - Hole by Hole'!H142,"="&amp;$H$2))+(COUNTIF('Round 1 - Hole by Hole'!I142,"="&amp;$I$2))+(COUNTIF('Round 1 - Hole by Hole'!J142,"="&amp;$J$2))+(COUNTIF('Round 1 - Hole by Hole'!L142,"="&amp;$L$2))+(COUNTIF('Round 1 - Hole by Hole'!M142,"="&amp;$M$2))+(COUNTIF('Round 1 - Hole by Hole'!N142,"="&amp;$N$2))+(COUNTIF('Round 1 - Hole by Hole'!O142,"="&amp;$O$2))+(COUNTIF('Round 1 - Hole by Hole'!P142,"="&amp;$P$2))+(COUNTIF('Round 1 - Hole by Hole'!Q142,"="&amp;$Q$2))+(COUNTIF('Round 1 - Hole by Hole'!R142,"="&amp;$R$2))+(COUNTIF('Round 1 - Hole by Hole'!S142,"="&amp;$S$2))+(COUNTIF('Round 1 - Hole by Hole'!T142,"="&amp;$T$2))</f>
        <v>3</v>
      </c>
      <c r="F145" s="87">
        <f>SUM(COUNTIF('Round 1 - Hole by Hole'!B142,"="&amp;$B$2+1))+(COUNTIF('Round 1 - Hole by Hole'!C142,"="&amp;$C$2+1))+(COUNTIF('Round 1 - Hole by Hole'!D142,"="&amp;$D$2+1))+(COUNTIF('Round 1 - Hole by Hole'!E142,"="&amp;$E$2+1))+(COUNTIF('Round 1 - Hole by Hole'!F142,"="&amp;$F$2+1))+(COUNTIF('Round 1 - Hole by Hole'!G142,"="&amp;$G$2+1))+(COUNTIF('Round 1 - Hole by Hole'!H142,"="&amp;$H$2+1))+(COUNTIF('Round 1 - Hole by Hole'!I142,"="&amp;$I$2+1))+(COUNTIF('Round 1 - Hole by Hole'!J142,"="&amp;$J$2+1))+(COUNTIF('Round 1 - Hole by Hole'!L142,"="&amp;$L$2+1))+(COUNTIF('Round 1 - Hole by Hole'!M142,"="&amp;$M$2+1))+(COUNTIF('Round 1 - Hole by Hole'!N142,"="&amp;$N$2+1))+(COUNTIF('Round 1 - Hole by Hole'!O142,"="&amp;$O$2+1))+(COUNTIF('Round 1 - Hole by Hole'!P142,"="&amp;$P$2+1))+(COUNTIF('Round 1 - Hole by Hole'!Q142,"="&amp;$Q$2+1))+(COUNTIF('Round 1 - Hole by Hole'!R142,"="&amp;$R$2+1))+(COUNTIF('Round 1 - Hole by Hole'!S142,"="&amp;$S$2+1))+(COUNTIF('Round 1 - Hole by Hole'!T142,"="&amp;$T$2+1))</f>
        <v>6</v>
      </c>
      <c r="G145" s="87">
        <f>SUM(COUNTIF('Round 1 - Hole by Hole'!B142,"="&amp;$B$2+2))+(COUNTIF('Round 1 - Hole by Hole'!C142,"="&amp;$C$2+2))+(COUNTIF('Round 1 - Hole by Hole'!D142,"="&amp;$D$2+2))+(COUNTIF('Round 1 - Hole by Hole'!E142,"="&amp;$E$2+2))+(COUNTIF('Round 1 - Hole by Hole'!F142,"="&amp;$F$2+2))+(COUNTIF('Round 1 - Hole by Hole'!G142,"="&amp;$G$2+2))+(COUNTIF('Round 1 - Hole by Hole'!H142,"="&amp;$H$2+2))+(COUNTIF('Round 1 - Hole by Hole'!I142,"="&amp;$I$2+2))+(COUNTIF('Round 1 - Hole by Hole'!J142,"="&amp;$J$2+2))+(COUNTIF('Round 1 - Hole by Hole'!L142,"="&amp;$L$2+2))+(COUNTIF('Round 1 - Hole by Hole'!M142,"="&amp;$M$2+2))+(COUNTIF('Round 1 - Hole by Hole'!N142,"="&amp;$N$2+2))+(COUNTIF('Round 1 - Hole by Hole'!O142,"="&amp;$O$2+2))+(COUNTIF('Round 1 - Hole by Hole'!P142,"="&amp;$P$2+2))+(COUNTIF('Round 1 - Hole by Hole'!Q142,"="&amp;$Q$2+2))+(COUNTIF('Round 1 - Hole by Hole'!R142,"="&amp;$R$2+2))+(COUNTIF('Round 1 - Hole by Hole'!S142,"="&amp;$S$2+2))+(COUNTIF('Round 1 - Hole by Hole'!T142,"="&amp;$T$2+2))</f>
        <v>7</v>
      </c>
      <c r="H145" s="87">
        <f>SUM(COUNTIF('Round 1 - Hole by Hole'!B142,"&gt;"&amp;$B$2+2.1))+(COUNTIF('Round 1 - Hole by Hole'!C142,"&gt;"&amp;$C$2+2.1))+(COUNTIF('Round 1 - Hole by Hole'!D142,"&gt;"&amp;$D$2+2.1))+(COUNTIF('Round 1 - Hole by Hole'!E142,"&gt;"&amp;$E$2+2.1))+(COUNTIF('Round 1 - Hole by Hole'!F142,"&gt;"&amp;$F$2+2.1))+(COUNTIF('Round 1 - Hole by Hole'!G142,"&gt;"&amp;$G$2+2.1))+(COUNTIF('Round 1 - Hole by Hole'!H142,"&gt;"&amp;$H$2+2.1))+(COUNTIF('Round 1 - Hole by Hole'!I142,"&gt;"&amp;$I$2+2.1))+(COUNTIF('Round 1 - Hole by Hole'!J142,"&gt;"&amp;$J$2+2.1))+(COUNTIF('Round 1 - Hole by Hole'!L142,"&gt;"&amp;$L$2+2.1))+(COUNTIF('Round 1 - Hole by Hole'!M142,"&gt;"&amp;$M$2+2.1))+(COUNTIF('Round 1 - Hole by Hole'!N142,"&gt;"&amp;$N$2+2.1))+(COUNTIF('Round 1 - Hole by Hole'!O142,"&gt;"&amp;$O$2+2.1))+(COUNTIF('Round 1 - Hole by Hole'!P142,"&gt;"&amp;$P$2+2.1))+(COUNTIF('Round 1 - Hole by Hole'!Q142,"&gt;"&amp;$Q$2+2.1))+(COUNTIF('Round 1 - Hole by Hole'!R142,"&gt;"&amp;$R$2+2.1))+(COUNTIF('Round 1 - Hole by Hole'!S142,"&gt;"&amp;$S$2+2.1))+(COUNTIF('Round 1 - Hole by Hole'!T142,"&gt;"&amp;$T$2+2.1))</f>
        <v>2</v>
      </c>
      <c r="J145" s="86">
        <f>SUM(COUNTIF('Round 2 - Hole by Hole'!B142,"&lt;"&amp;$B$2-1.9))+(COUNTIF('Round 2 - Hole by Hole'!C142,"&lt;"&amp;$C$2-1.9))+(COUNTIF('Round 2 - Hole by Hole'!D142,"&lt;"&amp;$D$2-1.9))+(COUNTIF('Round 2 - Hole by Hole'!E142,"&lt;"&amp;$E$2-1.9))+(COUNTIF('Round 2 - Hole by Hole'!F142,"&lt;"&amp;$F$2-1.9))+(COUNTIF('Round 2 - Hole by Hole'!G142,"&lt;"&amp;$G$2-1.9))+(COUNTIF('Round 2 - Hole by Hole'!H142,"&lt;"&amp;$H$2-1.9))+(COUNTIF('Round 2 - Hole by Hole'!I142,"&lt;"&amp;$I$2-1.9))+(COUNTIF('Round 2 - Hole by Hole'!J142,"&lt;"&amp;$J$2-1.9))+(COUNTIF('Round 2 - Hole by Hole'!L142,"&lt;"&amp;$L$2-1.9))+(COUNTIF('Round 2 - Hole by Hole'!M142,"&lt;"&amp;$M$2-1.9))+(COUNTIF('Round 2 - Hole by Hole'!N142,"&lt;"&amp;$N$2-1.9))+(COUNTIF('Round 2 - Hole by Hole'!O142,"&lt;"&amp;$O$2-1.9))+(COUNTIF('Round 2 - Hole by Hole'!P142,"&lt;"&amp;$P$2-1.9))+(COUNTIF('Round 2 - Hole by Hole'!Q142,"&lt;"&amp;$Q$2-1.9))+(COUNTIF('Round 2 - Hole by Hole'!R142,"&lt;"&amp;$R$2-1.9))+(COUNTIF('Round 2 - Hole by Hole'!S142,"&lt;"&amp;$S$2-1.9))+(COUNTIF('Round 2 - Hole by Hole'!T142,"&lt;"&amp;$T$2-1.9))</f>
        <v>0</v>
      </c>
      <c r="K145" s="87">
        <f>SUM(COUNTIF('Round 2 - Hole by Hole'!B142,"="&amp;$B$2-1))+(COUNTIF('Round 2 - Hole by Hole'!C142,"="&amp;$C$2-1))+(COUNTIF('Round 2 - Hole by Hole'!D142,"="&amp;$D$2-1))+(COUNTIF('Round 2 - Hole by Hole'!E142,"="&amp;$E$2-1))+(COUNTIF('Round 2 - Hole by Hole'!F142,"="&amp;$F$2-1))+(COUNTIF('Round 2 - Hole by Hole'!G142,"="&amp;$G$2-1))+(COUNTIF('Round 2 - Hole by Hole'!H142,"="&amp;$H$2-1))+(COUNTIF('Round 2 - Hole by Hole'!I142,"="&amp;$I$2-1))+(COUNTIF('Round 2 - Hole by Hole'!J142,"="&amp;$J$2-1))+(COUNTIF('Round 2 - Hole by Hole'!L142,"="&amp;$L$2-1))+(COUNTIF('Round 2 - Hole by Hole'!M142,"="&amp;$M$2-1))+(COUNTIF('Round 2 - Hole by Hole'!N142,"="&amp;$N$2-1))+(COUNTIF('Round 2 - Hole by Hole'!O142,"="&amp;$O$2-1))+(COUNTIF('Round 2 - Hole by Hole'!P142,"="&amp;$P$2-1))+(COUNTIF('Round 2 - Hole by Hole'!Q142,"="&amp;$Q$2-1))+(COUNTIF('Round 2 - Hole by Hole'!R142,"="&amp;$R$2-1))+(COUNTIF('Round 2 - Hole by Hole'!S142,"="&amp;$S$2-1))+(COUNTIF('Round 2 - Hole by Hole'!T142,"="&amp;$T$2-1))</f>
        <v>1</v>
      </c>
      <c r="L145" s="87">
        <f>SUM(COUNTIF('Round 2 - Hole by Hole'!B142,"="&amp;$B$2))+(COUNTIF('Round 2 - Hole by Hole'!C142,"="&amp;$C$2))+(COUNTIF('Round 2 - Hole by Hole'!D142,"="&amp;$D$2))+(COUNTIF('Round 2 - Hole by Hole'!E142,"="&amp;$E$2))+(COUNTIF('Round 2 - Hole by Hole'!F142,"="&amp;$F$2))+(COUNTIF('Round 2 - Hole by Hole'!G142,"="&amp;$G$2))+(COUNTIF('Round 2 - Hole by Hole'!H142,"="&amp;$H$2))+(COUNTIF('Round 2 - Hole by Hole'!I142,"="&amp;$I$2))+(COUNTIF('Round 2 - Hole by Hole'!J142,"="&amp;$J$2))+(COUNTIF('Round 2 - Hole by Hole'!L142,"="&amp;$L$2))+(COUNTIF('Round 2 - Hole by Hole'!M142,"="&amp;$M$2))+(COUNTIF('Round 2 - Hole by Hole'!N142,"="&amp;$N$2))+(COUNTIF('Round 2 - Hole by Hole'!O142,"="&amp;$O$2))+(COUNTIF('Round 2 - Hole by Hole'!P142,"="&amp;$P$2))+(COUNTIF('Round 2 - Hole by Hole'!Q142,"="&amp;$Q$2))+(COUNTIF('Round 2 - Hole by Hole'!R142,"="&amp;$R$2))+(COUNTIF('Round 2 - Hole by Hole'!S142,"="&amp;$S$2))+(COUNTIF('Round 2 - Hole by Hole'!T142,"="&amp;$T$2))</f>
        <v>6</v>
      </c>
      <c r="M145" s="87">
        <f>SUM(COUNTIF('Round 2 - Hole by Hole'!B142,"="&amp;$B$2+1))+(COUNTIF('Round 2 - Hole by Hole'!C142,"="&amp;$C$2+1))+(COUNTIF('Round 2 - Hole by Hole'!D142,"="&amp;$D$2+1))+(COUNTIF('Round 2 - Hole by Hole'!E142,"="&amp;$E$2+1))+(COUNTIF('Round 2 - Hole by Hole'!F142,"="&amp;$F$2+1))+(COUNTIF('Round 2 - Hole by Hole'!G142,"="&amp;$G$2+1))+(COUNTIF('Round 2 - Hole by Hole'!H142,"="&amp;$H$2+1))+(COUNTIF('Round 2 - Hole by Hole'!I142,"="&amp;$I$2+1))+(COUNTIF('Round 2 - Hole by Hole'!J142,"="&amp;$J$2+1))+(COUNTIF('Round 2 - Hole by Hole'!L142,"="&amp;$L$2+1))+(COUNTIF('Round 2 - Hole by Hole'!M142,"="&amp;$M$2+1))+(COUNTIF('Round 2 - Hole by Hole'!N142,"="&amp;$N$2+1))+(COUNTIF('Round 2 - Hole by Hole'!O142,"="&amp;$O$2+1))+(COUNTIF('Round 2 - Hole by Hole'!P142,"="&amp;$P$2+1))+(COUNTIF('Round 2 - Hole by Hole'!Q142,"="&amp;$Q$2+1))+(COUNTIF('Round 2 - Hole by Hole'!R142,"="&amp;$R$2+1))+(COUNTIF('Round 2 - Hole by Hole'!S142,"="&amp;$S$2+1))+(COUNTIF('Round 2 - Hole by Hole'!T142,"="&amp;$T$2+1))</f>
        <v>7</v>
      </c>
      <c r="N145" s="87">
        <f>SUM(COUNTIF('Round 2 - Hole by Hole'!B142,"="&amp;$B$2+2))+(COUNTIF('Round 2 - Hole by Hole'!C142,"="&amp;$C$2+2))+(COUNTIF('Round 2 - Hole by Hole'!D142,"="&amp;$D$2+2))+(COUNTIF('Round 2 - Hole by Hole'!E142,"="&amp;$E$2+2))+(COUNTIF('Round 2 - Hole by Hole'!F142,"="&amp;$F$2+2))+(COUNTIF('Round 2 - Hole by Hole'!G142,"="&amp;$G$2+2))+(COUNTIF('Round 2 - Hole by Hole'!H142,"="&amp;$H$2+2))+(COUNTIF('Round 2 - Hole by Hole'!I142,"="&amp;$I$2+2))+(COUNTIF('Round 2 - Hole by Hole'!J142,"="&amp;$J$2+2))+(COUNTIF('Round 2 - Hole by Hole'!L142,"="&amp;$L$2+2))+(COUNTIF('Round 2 - Hole by Hole'!M142,"="&amp;$M$2+2))+(COUNTIF('Round 2 - Hole by Hole'!N142,"="&amp;$N$2+2))+(COUNTIF('Round 2 - Hole by Hole'!O142,"="&amp;$O$2+2))+(COUNTIF('Round 2 - Hole by Hole'!P142,"="&amp;$P$2+2))+(COUNTIF('Round 2 - Hole by Hole'!Q142,"="&amp;$Q$2+2))+(COUNTIF('Round 2 - Hole by Hole'!R142,"="&amp;$R$2+2))+(COUNTIF('Round 2 - Hole by Hole'!S142,"="&amp;$S$2+2))+(COUNTIF('Round 2 - Hole by Hole'!T142,"="&amp;$T$2+2))</f>
        <v>3</v>
      </c>
      <c r="O145" s="87">
        <f>SUM(COUNTIF('Round 2 - Hole by Hole'!B142,"&gt;"&amp;$B$2+2.1))+(COUNTIF('Round 2 - Hole by Hole'!C142,"&gt;"&amp;$C$2+2.1))+(COUNTIF('Round 2 - Hole by Hole'!D142,"&gt;"&amp;$D$2+2.1))+(COUNTIF('Round 2 - Hole by Hole'!E142,"&gt;"&amp;$E$2+2.1))+(COUNTIF('Round 2 - Hole by Hole'!F142,"&gt;"&amp;$F$2+2.1))+(COUNTIF('Round 2 - Hole by Hole'!G142,"&gt;"&amp;$G$2+2.1))+(COUNTIF('Round 2 - Hole by Hole'!H142,"&gt;"&amp;$H$2+2.1))+(COUNTIF('Round 2 - Hole by Hole'!I142,"&gt;"&amp;$I$2+2.1))+(COUNTIF('Round 2 - Hole by Hole'!J142,"&gt;"&amp;$J$2+2.1))+(COUNTIF('Round 2 - Hole by Hole'!L142,"&gt;"&amp;$L$2+2.1))+(COUNTIF('Round 2 - Hole by Hole'!M142,"&gt;"&amp;$M$2+2.1))+(COUNTIF('Round 2 - Hole by Hole'!N142,"&gt;"&amp;$N$2+2.1))+(COUNTIF('Round 2 - Hole by Hole'!O142,"&gt;"&amp;$O$2+2.1))+(COUNTIF('Round 2 - Hole by Hole'!P142,"&gt;"&amp;$P$2+2.1))+(COUNTIF('Round 2 - Hole by Hole'!Q142,"&gt;"&amp;$Q$2+2.1))+(COUNTIF('Round 2 - Hole by Hole'!R142,"&gt;"&amp;$R$2+2.1))+(COUNTIF('Round 2 - Hole by Hole'!S142,"&gt;"&amp;$S$2+2.1))+(COUNTIF('Round 2 - Hole by Hole'!T142,"&gt;"&amp;$T$2+2.1))</f>
        <v>1</v>
      </c>
      <c r="Q145" s="86">
        <f>SUM(COUNTIF('Round 3 - Hole by Hole'!B142,"&lt;"&amp;$B$3-1.9))+(COUNTIF('Round 3 - Hole by Hole'!C142,"&lt;"&amp;$C$3-1.9))+(COUNTIF('Round 3 - Hole by Hole'!D142,"&lt;"&amp;$D$3-1.9))+(COUNTIF('Round 3 - Hole by Hole'!E142,"&lt;"&amp;$E$3-1.9))+(COUNTIF('Round 3 - Hole by Hole'!F142,"&lt;"&amp;$F$3-1.9))+(COUNTIF('Round 3 - Hole by Hole'!G142,"&lt;"&amp;$G$3-1.9))+(COUNTIF('Round 3 - Hole by Hole'!H142,"&lt;"&amp;$H$3-1.9))+(COUNTIF('Round 3 - Hole by Hole'!I142,"&lt;"&amp;$I$3-1.9))+(COUNTIF('Round 3 - Hole by Hole'!J142,"&lt;"&amp;$J$3-1.9))+(COUNTIF('Round 3 - Hole by Hole'!L142,"&lt;"&amp;$L$3-1.9))+(COUNTIF('Round 3 - Hole by Hole'!M142,"&lt;"&amp;$M$3-1.9))+(COUNTIF('Round 3 - Hole by Hole'!N142,"&lt;"&amp;$N$3-1.9))+(COUNTIF('Round 3 - Hole by Hole'!O142,"&lt;"&amp;$O$3-1.9))+(COUNTIF('Round 3 - Hole by Hole'!P142,"&lt;"&amp;$P$3-1.9))+(COUNTIF('Round 3 - Hole by Hole'!Q142,"&lt;"&amp;$Q$3-1.9))+(COUNTIF('Round 3 - Hole by Hole'!R142,"&lt;"&amp;$R$3-1.9))+(COUNTIF('Round 3 - Hole by Hole'!S142,"&lt;"&amp;$S$3-1.9))+(COUNTIF('Round 3 - Hole by Hole'!T142,"&lt;"&amp;$T$3-1.9))</f>
        <v>0</v>
      </c>
      <c r="R145" s="87">
        <f>SUM(COUNTIF('Round 3 - Hole by Hole'!B142,"="&amp;$B$3-1))+(COUNTIF('Round 3 - Hole by Hole'!C142,"="&amp;$C$3-1))+(COUNTIF('Round 3 - Hole by Hole'!D142,"="&amp;$D$3-1))+(COUNTIF('Round 3 - Hole by Hole'!E142,"="&amp;$E$3-1))+(COUNTIF('Round 3 - Hole by Hole'!F142,"="&amp;$F$3-1))+(COUNTIF('Round 3 - Hole by Hole'!G142,"="&amp;$G$3-1))+(COUNTIF('Round 3 - Hole by Hole'!H142,"="&amp;$H$3-1))+(COUNTIF('Round 3 - Hole by Hole'!I142,"="&amp;$I$3-1))+(COUNTIF('Round 3 - Hole by Hole'!J142,"="&amp;$J$3-1))+(COUNTIF('Round 3 - Hole by Hole'!L142,"="&amp;$L$3-1))+(COUNTIF('Round 3 - Hole by Hole'!M142,"="&amp;$M$3-1))+(COUNTIF('Round 3 - Hole by Hole'!N142,"="&amp;$N$3-1))+(COUNTIF('Round 3 - Hole by Hole'!O142,"="&amp;$O$3-1))+(COUNTIF('Round 3 - Hole by Hole'!P142,"="&amp;$P$3-1))+(COUNTIF('Round 3 - Hole by Hole'!Q142,"="&amp;$Q$3-1))+(COUNTIF('Round 3 - Hole by Hole'!R142,"="&amp;$R$3-1))+(COUNTIF('Round 3 - Hole by Hole'!S142,"="&amp;$S$3-1))+(COUNTIF('Round 3 - Hole by Hole'!T142,"="&amp;$T$3-1))</f>
        <v>0</v>
      </c>
      <c r="S145" s="87">
        <f>SUM(COUNTIF('Round 3 - Hole by Hole'!B142,"="&amp;$B$3))+(COUNTIF('Round 3 - Hole by Hole'!C142,"="&amp;$C$3))+(COUNTIF('Round 3 - Hole by Hole'!D142,"="&amp;$D$3))+(COUNTIF('Round 3 - Hole by Hole'!E142,"="&amp;$E$3))+(COUNTIF('Round 3 - Hole by Hole'!F142,"="&amp;$F$3))+(COUNTIF('Round 3 - Hole by Hole'!G142,"="&amp;$G$3))+(COUNTIF('Round 3 - Hole by Hole'!H142,"="&amp;$H$3))+(COUNTIF('Round 3 - Hole by Hole'!I142,"="&amp;$I$3))+(COUNTIF('Round 3 - Hole by Hole'!J142,"="&amp;$J$3))+(COUNTIF('Round 3 - Hole by Hole'!L142,"="&amp;$L$3))+(COUNTIF('Round 3 - Hole by Hole'!M142,"="&amp;$M$3))+(COUNTIF('Round 3 - Hole by Hole'!N142,"="&amp;$N$3))+(COUNTIF('Round 3 - Hole by Hole'!O142,"="&amp;$O$3))+(COUNTIF('Round 3 - Hole by Hole'!P142,"="&amp;$P$3))+(COUNTIF('Round 3 - Hole by Hole'!Q142,"="&amp;$Q$3))+(COUNTIF('Round 3 - Hole by Hole'!R142,"="&amp;$R$3))+(COUNTIF('Round 3 - Hole by Hole'!S142,"="&amp;$S$3))+(COUNTIF('Round 3 - Hole by Hole'!T142,"="&amp;$T$3))</f>
        <v>6</v>
      </c>
      <c r="T145" s="87">
        <f>SUM(COUNTIF('Round 3 - Hole by Hole'!B142,"="&amp;$B$3+1))+(COUNTIF('Round 3 - Hole by Hole'!C142,"="&amp;$C$3+1))+(COUNTIF('Round 3 - Hole by Hole'!D142,"="&amp;$D$3+1))+(COUNTIF('Round 3 - Hole by Hole'!E142,"="&amp;$E$3+1))+(COUNTIF('Round 3 - Hole by Hole'!F142,"="&amp;$F$3+1))+(COUNTIF('Round 3 - Hole by Hole'!G142,"="&amp;$G$3+1))+(COUNTIF('Round 3 - Hole by Hole'!H142,"="&amp;$H$3+1))+(COUNTIF('Round 3 - Hole by Hole'!I142,"="&amp;$I$3+1))+(COUNTIF('Round 3 - Hole by Hole'!J142,"="&amp;$J$3+1))+(COUNTIF('Round 3 - Hole by Hole'!L142,"="&amp;$L$3+1))+(COUNTIF('Round 3 - Hole by Hole'!M142,"="&amp;$M$3+1))+(COUNTIF('Round 3 - Hole by Hole'!N142,"="&amp;$N$3+1))+(COUNTIF('Round 3 - Hole by Hole'!O142,"="&amp;$O$3+1))+(COUNTIF('Round 3 - Hole by Hole'!P142,"="&amp;$P$3+1))+(COUNTIF('Round 3 - Hole by Hole'!Q142,"="&amp;$Q$3+1))+(COUNTIF('Round 3 - Hole by Hole'!R142,"="&amp;$R$3+1))+(COUNTIF('Round 3 - Hole by Hole'!S142,"="&amp;$S$3+1))+(COUNTIF('Round 3 - Hole by Hole'!T142,"="&amp;$T$3+1))</f>
        <v>4</v>
      </c>
      <c r="U145" s="87">
        <f>SUM(COUNTIF('Round 3 - Hole by Hole'!B142,"="&amp;$B$3+2))+(COUNTIF('Round 3 - Hole by Hole'!C142,"="&amp;$C$3+2))+(COUNTIF('Round 3 - Hole by Hole'!D142,"="&amp;$D$3+2))+(COUNTIF('Round 3 - Hole by Hole'!E142,"="&amp;$E$3+2))+(COUNTIF('Round 3 - Hole by Hole'!F142,"="&amp;$F$3+2))+(COUNTIF('Round 3 - Hole by Hole'!G142,"="&amp;$G$3+2))+(COUNTIF('Round 3 - Hole by Hole'!H142,"="&amp;$H$3+2))+(COUNTIF('Round 3 - Hole by Hole'!I142,"="&amp;$I$3+2))+(COUNTIF('Round 3 - Hole by Hole'!J142,"="&amp;$J$3+2))+(COUNTIF('Round 3 - Hole by Hole'!L142,"="&amp;$L$3+2))+(COUNTIF('Round 3 - Hole by Hole'!M142,"="&amp;$M$3+2))+(COUNTIF('Round 3 - Hole by Hole'!N142,"="&amp;$N$3+2))+(COUNTIF('Round 3 - Hole by Hole'!O142,"="&amp;$O$3+2))+(COUNTIF('Round 3 - Hole by Hole'!P142,"="&amp;$P$3+2))+(COUNTIF('Round 3 - Hole by Hole'!Q142,"="&amp;$Q$3+2))+(COUNTIF('Round 3 - Hole by Hole'!R142,"="&amp;$R$3+2))+(COUNTIF('Round 3 - Hole by Hole'!S142,"="&amp;$S$3+2))+(COUNTIF('Round 3 - Hole by Hole'!T142,"="&amp;$T$3+2))</f>
        <v>5</v>
      </c>
      <c r="V145" s="87">
        <f>SUM(COUNTIF('Round 3 - Hole by Hole'!B142,"&gt;"&amp;$B$3+2.1))+(COUNTIF('Round 3 - Hole by Hole'!C142,"&gt;"&amp;$C$3+2.1))+(COUNTIF('Round 3 - Hole by Hole'!D142,"&gt;"&amp;$D$3+2.1))+(COUNTIF('Round 3 - Hole by Hole'!E142,"&gt;"&amp;$E$3+2.1))+(COUNTIF('Round 3 - Hole by Hole'!F142,"&gt;"&amp;$F$3+2.1))+(COUNTIF('Round 3 - Hole by Hole'!G142,"&gt;"&amp;$G$3+2.1))+(COUNTIF('Round 3 - Hole by Hole'!H142,"&gt;"&amp;$H$3+2.1))+(COUNTIF('Round 3 - Hole by Hole'!I142,"&gt;"&amp;$I$3+2.1))+(COUNTIF('Round 3 - Hole by Hole'!J142,"&gt;"&amp;$J$3+2.1))+(COUNTIF('Round 3 - Hole by Hole'!L142,"&gt;"&amp;$L$3+2.1))+(COUNTIF('Round 3 - Hole by Hole'!M142,"&gt;"&amp;$M$3+2.1))+(COUNTIF('Round 3 - Hole by Hole'!N142,"&gt;"&amp;$N$3+2.1))+(COUNTIF('Round 3 - Hole by Hole'!O142,"&gt;"&amp;$O$3+2.1))+(COUNTIF('Round 3 - Hole by Hole'!P142,"&gt;"&amp;$P$3+2.1))+(COUNTIF('Round 3 - Hole by Hole'!Q142,"&gt;"&amp;$Q$3+2.1))+(COUNTIF('Round 3 - Hole by Hole'!R142,"&gt;"&amp;$R$3+2.1))+(COUNTIF('Round 3 - Hole by Hole'!S142,"&gt;"&amp;$S$3+2.1))+(COUNTIF('Round 3 - Hole by Hole'!T142,"&gt;"&amp;$T$3+2.1))</f>
        <v>3</v>
      </c>
      <c r="X145" s="86">
        <f t="shared" si="203"/>
        <v>0</v>
      </c>
      <c r="Y145" s="86">
        <f t="shared" si="199"/>
        <v>1</v>
      </c>
      <c r="Z145" s="86">
        <f t="shared" si="200"/>
        <v>15</v>
      </c>
      <c r="AA145" s="86">
        <f t="shared" si="201"/>
        <v>17</v>
      </c>
      <c r="AB145" s="86">
        <f t="shared" si="202"/>
        <v>15</v>
      </c>
      <c r="AC145" s="86">
        <f t="shared" si="204"/>
        <v>6</v>
      </c>
    </row>
    <row r="147" spans="1:29">
      <c r="A147" s="89" t="str">
        <f>'Players by Team'!M49</f>
        <v>MEDALIST</v>
      </c>
      <c r="B147" s="88"/>
      <c r="C147" s="83">
        <f t="shared" ref="C147:H147" si="205">SUM(C148:C152)</f>
        <v>1</v>
      </c>
      <c r="D147" s="83">
        <f t="shared" si="205"/>
        <v>6</v>
      </c>
      <c r="E147" s="83">
        <f t="shared" si="205"/>
        <v>32</v>
      </c>
      <c r="F147" s="83">
        <f t="shared" si="205"/>
        <v>20</v>
      </c>
      <c r="G147" s="83">
        <f t="shared" si="205"/>
        <v>8</v>
      </c>
      <c r="H147" s="83">
        <f t="shared" si="205"/>
        <v>5</v>
      </c>
      <c r="I147" s="84"/>
      <c r="J147" s="83">
        <f t="shared" ref="J147:O147" si="206">SUM(J148:J152)</f>
        <v>0</v>
      </c>
      <c r="K147" s="83">
        <f t="shared" si="206"/>
        <v>5</v>
      </c>
      <c r="L147" s="83">
        <f t="shared" si="206"/>
        <v>33</v>
      </c>
      <c r="M147" s="83">
        <f t="shared" si="206"/>
        <v>24</v>
      </c>
      <c r="N147" s="83">
        <f t="shared" si="206"/>
        <v>8</v>
      </c>
      <c r="O147" s="83">
        <f t="shared" si="206"/>
        <v>2</v>
      </c>
      <c r="P147" s="84"/>
      <c r="Q147" s="83">
        <f t="shared" ref="Q147:V147" si="207">SUM(Q148:Q152)</f>
        <v>0</v>
      </c>
      <c r="R147" s="83">
        <f t="shared" si="207"/>
        <v>10</v>
      </c>
      <c r="S147" s="83">
        <f t="shared" si="207"/>
        <v>33</v>
      </c>
      <c r="T147" s="83">
        <f t="shared" si="207"/>
        <v>19</v>
      </c>
      <c r="U147" s="83">
        <f t="shared" si="207"/>
        <v>6</v>
      </c>
      <c r="V147" s="83">
        <f t="shared" si="207"/>
        <v>4</v>
      </c>
      <c r="X147" s="83">
        <f t="shared" ref="X147:AC147" si="208">SUM(X148:X152)</f>
        <v>1</v>
      </c>
      <c r="Y147" s="83">
        <f t="shared" si="208"/>
        <v>21</v>
      </c>
      <c r="Z147" s="83">
        <f t="shared" si="208"/>
        <v>98</v>
      </c>
      <c r="AA147" s="83">
        <f t="shared" si="208"/>
        <v>63</v>
      </c>
      <c r="AB147" s="83">
        <f t="shared" si="208"/>
        <v>22</v>
      </c>
      <c r="AC147" s="83">
        <f t="shared" si="208"/>
        <v>11</v>
      </c>
    </row>
    <row r="148" spans="1:29">
      <c r="A148" s="60" t="str">
        <f>'Players by Team'!M50</f>
        <v>AYSIS AZARCON (TIMBERVIEW)</v>
      </c>
      <c r="B148" s="90"/>
      <c r="C148" s="86">
        <f>SUM(COUNTIF('Round 1 - Hole by Hole'!B145,"&lt;"&amp;$B$2-1.9))+(COUNTIF('Round 1 - Hole by Hole'!C145,"&lt;"&amp;$C$2-1.9))+(COUNTIF('Round 1 - Hole by Hole'!D145,"&lt;"&amp;$D$2-1.9))+(COUNTIF('Round 1 - Hole by Hole'!E145,"&lt;"&amp;$E$2-1.9))+(COUNTIF('Round 1 - Hole by Hole'!F145,"&lt;"&amp;$F$2-1.9))+(COUNTIF('Round 1 - Hole by Hole'!G145,"&lt;"&amp;$G$2-1.9))+(COUNTIF('Round 1 - Hole by Hole'!H145,"&lt;"&amp;$H$2-1.9))+(COUNTIF('Round 1 - Hole by Hole'!I145,"&lt;"&amp;$I$2-1.9))+(COUNTIF('Round 1 - Hole by Hole'!J145,"&lt;"&amp;$J$2-1.9))+(COUNTIF('Round 1 - Hole by Hole'!L145,"&lt;"&amp;$L$2-1.9))+(COUNTIF('Round 1 - Hole by Hole'!M145,"&lt;"&amp;$M$2-1.9))+(COUNTIF('Round 1 - Hole by Hole'!N145,"&lt;"&amp;$N$2-1.9))+(COUNTIF('Round 1 - Hole by Hole'!O145,"&lt;"&amp;$O$2-1.9))+(COUNTIF('Round 1 - Hole by Hole'!P145,"&lt;"&amp;$P$2-1.9))+(COUNTIF('Round 1 - Hole by Hole'!Q145,"&lt;"&amp;$Q$2-1.9))+(COUNTIF('Round 1 - Hole by Hole'!R145,"&lt;"&amp;$R$2-1.9))+(COUNTIF('Round 1 - Hole by Hole'!S145,"&lt;"&amp;$S$2-1.9))+(COUNTIF('Round 1 - Hole by Hole'!T145,"&lt;"&amp;$T$2-1.9))</f>
        <v>1</v>
      </c>
      <c r="D148" s="87">
        <f>SUM(COUNTIF('Round 1 - Hole by Hole'!B145,"="&amp;$B$2-1))+(COUNTIF('Round 1 - Hole by Hole'!C145,"="&amp;$C$2-1))+(COUNTIF('Round 1 - Hole by Hole'!D145,"="&amp;$D$2-1))+(COUNTIF('Round 1 - Hole by Hole'!E145,"="&amp;$E$2-1))+(COUNTIF('Round 1 - Hole by Hole'!F145,"="&amp;$F$2-1))+(COUNTIF('Round 1 - Hole by Hole'!G145,"="&amp;$G$2-1))+(COUNTIF('Round 1 - Hole by Hole'!H145,"="&amp;$H$2-1))+(COUNTIF('Round 1 - Hole by Hole'!I145,"="&amp;$I$2-1))+(COUNTIF('Round 1 - Hole by Hole'!J145,"="&amp;$J$2-1))+(COUNTIF('Round 1 - Hole by Hole'!L145,"="&amp;$L$2-1))+(COUNTIF('Round 1 - Hole by Hole'!M145,"="&amp;$M$2-1))+(COUNTIF('Round 1 - Hole by Hole'!N145,"="&amp;$N$2-1))+(COUNTIF('Round 1 - Hole by Hole'!O145,"="&amp;$O$2-1))+(COUNTIF('Round 1 - Hole by Hole'!P145,"="&amp;$P$2-1))+(COUNTIF('Round 1 - Hole by Hole'!Q145,"="&amp;$Q$2-1))+(COUNTIF('Round 1 - Hole by Hole'!R145,"="&amp;$R$2-1))+(COUNTIF('Round 1 - Hole by Hole'!S145,"="&amp;$S$2-1))+(COUNTIF('Round 1 - Hole by Hole'!T145,"="&amp;$T$2-1))</f>
        <v>3</v>
      </c>
      <c r="E148" s="87">
        <f>SUM(COUNTIF('Round 1 - Hole by Hole'!B145,"="&amp;$B$2))+(COUNTIF('Round 1 - Hole by Hole'!C145,"="&amp;$C$2))+(COUNTIF('Round 1 - Hole by Hole'!D145,"="&amp;$D$2))+(COUNTIF('Round 1 - Hole by Hole'!E145,"="&amp;$E$2))+(COUNTIF('Round 1 - Hole by Hole'!F145,"="&amp;$F$2))+(COUNTIF('Round 1 - Hole by Hole'!G145,"="&amp;$G$2))+(COUNTIF('Round 1 - Hole by Hole'!H145,"="&amp;$H$2))+(COUNTIF('Round 1 - Hole by Hole'!I145,"="&amp;$I$2))+(COUNTIF('Round 1 - Hole by Hole'!J145,"="&amp;$J$2))+(COUNTIF('Round 1 - Hole by Hole'!L145,"="&amp;$L$2))+(COUNTIF('Round 1 - Hole by Hole'!M145,"="&amp;$M$2))+(COUNTIF('Round 1 - Hole by Hole'!N145,"="&amp;$N$2))+(COUNTIF('Round 1 - Hole by Hole'!O145,"="&amp;$O$2))+(COUNTIF('Round 1 - Hole by Hole'!P145,"="&amp;$P$2))+(COUNTIF('Round 1 - Hole by Hole'!Q145,"="&amp;$Q$2))+(COUNTIF('Round 1 - Hole by Hole'!R145,"="&amp;$R$2))+(COUNTIF('Round 1 - Hole by Hole'!S145,"="&amp;$S$2))+(COUNTIF('Round 1 - Hole by Hole'!T145,"="&amp;$T$2))</f>
        <v>13</v>
      </c>
      <c r="F148" s="87">
        <f>SUM(COUNTIF('Round 1 - Hole by Hole'!B145,"="&amp;$B$2+1))+(COUNTIF('Round 1 - Hole by Hole'!C145,"="&amp;$C$2+1))+(COUNTIF('Round 1 - Hole by Hole'!D145,"="&amp;$D$2+1))+(COUNTIF('Round 1 - Hole by Hole'!E145,"="&amp;$E$2+1))+(COUNTIF('Round 1 - Hole by Hole'!F145,"="&amp;$F$2+1))+(COUNTIF('Round 1 - Hole by Hole'!G145,"="&amp;$G$2+1))+(COUNTIF('Round 1 - Hole by Hole'!H145,"="&amp;$H$2+1))+(COUNTIF('Round 1 - Hole by Hole'!I145,"="&amp;$I$2+1))+(COUNTIF('Round 1 - Hole by Hole'!J145,"="&amp;$J$2+1))+(COUNTIF('Round 1 - Hole by Hole'!L145,"="&amp;$L$2+1))+(COUNTIF('Round 1 - Hole by Hole'!M145,"="&amp;$M$2+1))+(COUNTIF('Round 1 - Hole by Hole'!N145,"="&amp;$N$2+1))+(COUNTIF('Round 1 - Hole by Hole'!O145,"="&amp;$O$2+1))+(COUNTIF('Round 1 - Hole by Hole'!P145,"="&amp;$P$2+1))+(COUNTIF('Round 1 - Hole by Hole'!Q145,"="&amp;$Q$2+1))+(COUNTIF('Round 1 - Hole by Hole'!R145,"="&amp;$R$2+1))+(COUNTIF('Round 1 - Hole by Hole'!S145,"="&amp;$S$2+1))+(COUNTIF('Round 1 - Hole by Hole'!T145,"="&amp;$T$2+1))</f>
        <v>1</v>
      </c>
      <c r="G148" s="87">
        <f>SUM(COUNTIF('Round 1 - Hole by Hole'!B145,"="&amp;$B$2+2))+(COUNTIF('Round 1 - Hole by Hole'!C145,"="&amp;$C$2+2))+(COUNTIF('Round 1 - Hole by Hole'!D145,"="&amp;$D$2+2))+(COUNTIF('Round 1 - Hole by Hole'!E145,"="&amp;$E$2+2))+(COUNTIF('Round 1 - Hole by Hole'!F145,"="&amp;$F$2+2))+(COUNTIF('Round 1 - Hole by Hole'!G145,"="&amp;$G$2+2))+(COUNTIF('Round 1 - Hole by Hole'!H145,"="&amp;$H$2+2))+(COUNTIF('Round 1 - Hole by Hole'!I145,"="&amp;$I$2+2))+(COUNTIF('Round 1 - Hole by Hole'!J145,"="&amp;$J$2+2))+(COUNTIF('Round 1 - Hole by Hole'!L145,"="&amp;$L$2+2))+(COUNTIF('Round 1 - Hole by Hole'!M145,"="&amp;$M$2+2))+(COUNTIF('Round 1 - Hole by Hole'!N145,"="&amp;$N$2+2))+(COUNTIF('Round 1 - Hole by Hole'!O145,"="&amp;$O$2+2))+(COUNTIF('Round 1 - Hole by Hole'!P145,"="&amp;$P$2+2))+(COUNTIF('Round 1 - Hole by Hole'!Q145,"="&amp;$Q$2+2))+(COUNTIF('Round 1 - Hole by Hole'!R145,"="&amp;$R$2+2))+(COUNTIF('Round 1 - Hole by Hole'!S145,"="&amp;$S$2+2))+(COUNTIF('Round 1 - Hole by Hole'!T145,"="&amp;$T$2+2))</f>
        <v>0</v>
      </c>
      <c r="H148" s="87">
        <f>SUM(COUNTIF('Round 1 - Hole by Hole'!B145,"&gt;"&amp;$B$2+2.1))+(COUNTIF('Round 1 - Hole by Hole'!C145,"&gt;"&amp;$C$2+2.1))+(COUNTIF('Round 1 - Hole by Hole'!D145,"&gt;"&amp;$D$2+2.1))+(COUNTIF('Round 1 - Hole by Hole'!E145,"&gt;"&amp;$E$2+2.1))+(COUNTIF('Round 1 - Hole by Hole'!F145,"&gt;"&amp;$F$2+2.1))+(COUNTIF('Round 1 - Hole by Hole'!G145,"&gt;"&amp;$G$2+2.1))+(COUNTIF('Round 1 - Hole by Hole'!H145,"&gt;"&amp;$H$2+2.1))+(COUNTIF('Round 1 - Hole by Hole'!I145,"&gt;"&amp;$I$2+2.1))+(COUNTIF('Round 1 - Hole by Hole'!J145,"&gt;"&amp;$J$2+2.1))+(COUNTIF('Round 1 - Hole by Hole'!L145,"&gt;"&amp;$L$2+2.1))+(COUNTIF('Round 1 - Hole by Hole'!M145,"&gt;"&amp;$M$2+2.1))+(COUNTIF('Round 1 - Hole by Hole'!N145,"&gt;"&amp;$N$2+2.1))+(COUNTIF('Round 1 - Hole by Hole'!O145,"&gt;"&amp;$O$2+2.1))+(COUNTIF('Round 1 - Hole by Hole'!P145,"&gt;"&amp;$P$2+2.1))+(COUNTIF('Round 1 - Hole by Hole'!Q145,"&gt;"&amp;$Q$2+2.1))+(COUNTIF('Round 1 - Hole by Hole'!R145,"&gt;"&amp;$R$2+2.1))+(COUNTIF('Round 1 - Hole by Hole'!S145,"&gt;"&amp;$S$2+2.1))+(COUNTIF('Round 1 - Hole by Hole'!T145,"&gt;"&amp;$T$2+2.1))</f>
        <v>0</v>
      </c>
      <c r="J148" s="86">
        <f>SUM(COUNTIF('Round 2 - Hole by Hole'!B145,"&lt;"&amp;$B$2-1.9))+(COUNTIF('Round 2 - Hole by Hole'!C145,"&lt;"&amp;$C$2-1.9))+(COUNTIF('Round 2 - Hole by Hole'!D145,"&lt;"&amp;$D$2-1.9))+(COUNTIF('Round 2 - Hole by Hole'!E145,"&lt;"&amp;$E$2-1.9))+(COUNTIF('Round 2 - Hole by Hole'!F145,"&lt;"&amp;$F$2-1.9))+(COUNTIF('Round 2 - Hole by Hole'!G145,"&lt;"&amp;$G$2-1.9))+(COUNTIF('Round 2 - Hole by Hole'!H145,"&lt;"&amp;$H$2-1.9))+(COUNTIF('Round 2 - Hole by Hole'!I145,"&lt;"&amp;$I$2-1.9))+(COUNTIF('Round 2 - Hole by Hole'!J145,"&lt;"&amp;$J$2-1.9))+(COUNTIF('Round 2 - Hole by Hole'!L145,"&lt;"&amp;$L$2-1.9))+(COUNTIF('Round 2 - Hole by Hole'!M145,"&lt;"&amp;$M$2-1.9))+(COUNTIF('Round 2 - Hole by Hole'!N145,"&lt;"&amp;$N$2-1.9))+(COUNTIF('Round 2 - Hole by Hole'!O145,"&lt;"&amp;$O$2-1.9))+(COUNTIF('Round 2 - Hole by Hole'!P145,"&lt;"&amp;$P$2-1.9))+(COUNTIF('Round 2 - Hole by Hole'!Q145,"&lt;"&amp;$Q$2-1.9))+(COUNTIF('Round 2 - Hole by Hole'!R145,"&lt;"&amp;$R$2-1.9))+(COUNTIF('Round 2 - Hole by Hole'!S145,"&lt;"&amp;$S$2-1.9))+(COUNTIF('Round 2 - Hole by Hole'!T145,"&lt;"&amp;$T$2-1.9))</f>
        <v>0</v>
      </c>
      <c r="K148" s="87">
        <f>SUM(COUNTIF('Round 2 - Hole by Hole'!B145,"="&amp;$B$2-1))+(COUNTIF('Round 2 - Hole by Hole'!C145,"="&amp;$C$2-1))+(COUNTIF('Round 2 - Hole by Hole'!D145,"="&amp;$D$2-1))+(COUNTIF('Round 2 - Hole by Hole'!E145,"="&amp;$E$2-1))+(COUNTIF('Round 2 - Hole by Hole'!F145,"="&amp;$F$2-1))+(COUNTIF('Round 2 - Hole by Hole'!G145,"="&amp;$G$2-1))+(COUNTIF('Round 2 - Hole by Hole'!H145,"="&amp;$H$2-1))+(COUNTIF('Round 2 - Hole by Hole'!I145,"="&amp;$I$2-1))+(COUNTIF('Round 2 - Hole by Hole'!J145,"="&amp;$J$2-1))+(COUNTIF('Round 2 - Hole by Hole'!L145,"="&amp;$L$2-1))+(COUNTIF('Round 2 - Hole by Hole'!M145,"="&amp;$M$2-1))+(COUNTIF('Round 2 - Hole by Hole'!N145,"="&amp;$N$2-1))+(COUNTIF('Round 2 - Hole by Hole'!O145,"="&amp;$O$2-1))+(COUNTIF('Round 2 - Hole by Hole'!P145,"="&amp;$P$2-1))+(COUNTIF('Round 2 - Hole by Hole'!Q145,"="&amp;$Q$2-1))+(COUNTIF('Round 2 - Hole by Hole'!R145,"="&amp;$R$2-1))+(COUNTIF('Round 2 - Hole by Hole'!S145,"="&amp;$S$2-1))+(COUNTIF('Round 2 - Hole by Hole'!T145,"="&amp;$T$2-1))</f>
        <v>2</v>
      </c>
      <c r="L148" s="87">
        <f>SUM(COUNTIF('Round 2 - Hole by Hole'!B145,"="&amp;$B$2))+(COUNTIF('Round 2 - Hole by Hole'!C145,"="&amp;$C$2))+(COUNTIF('Round 2 - Hole by Hole'!D145,"="&amp;$D$2))+(COUNTIF('Round 2 - Hole by Hole'!E145,"="&amp;$E$2))+(COUNTIF('Round 2 - Hole by Hole'!F145,"="&amp;$F$2))+(COUNTIF('Round 2 - Hole by Hole'!G145,"="&amp;$G$2))+(COUNTIF('Round 2 - Hole by Hole'!H145,"="&amp;$H$2))+(COUNTIF('Round 2 - Hole by Hole'!I145,"="&amp;$I$2))+(COUNTIF('Round 2 - Hole by Hole'!J145,"="&amp;$J$2))+(COUNTIF('Round 2 - Hole by Hole'!L145,"="&amp;$L$2))+(COUNTIF('Round 2 - Hole by Hole'!M145,"="&amp;$M$2))+(COUNTIF('Round 2 - Hole by Hole'!N145,"="&amp;$N$2))+(COUNTIF('Round 2 - Hole by Hole'!O145,"="&amp;$O$2))+(COUNTIF('Round 2 - Hole by Hole'!P145,"="&amp;$P$2))+(COUNTIF('Round 2 - Hole by Hole'!Q145,"="&amp;$Q$2))+(COUNTIF('Round 2 - Hole by Hole'!R145,"="&amp;$R$2))+(COUNTIF('Round 2 - Hole by Hole'!S145,"="&amp;$S$2))+(COUNTIF('Round 2 - Hole by Hole'!T145,"="&amp;$T$2))</f>
        <v>13</v>
      </c>
      <c r="M148" s="87">
        <f>SUM(COUNTIF('Round 2 - Hole by Hole'!B145,"="&amp;$B$2+1))+(COUNTIF('Round 2 - Hole by Hole'!C145,"="&amp;$C$2+1))+(COUNTIF('Round 2 - Hole by Hole'!D145,"="&amp;$D$2+1))+(COUNTIF('Round 2 - Hole by Hole'!E145,"="&amp;$E$2+1))+(COUNTIF('Round 2 - Hole by Hole'!F145,"="&amp;$F$2+1))+(COUNTIF('Round 2 - Hole by Hole'!G145,"="&amp;$G$2+1))+(COUNTIF('Round 2 - Hole by Hole'!H145,"="&amp;$H$2+1))+(COUNTIF('Round 2 - Hole by Hole'!I145,"="&amp;$I$2+1))+(COUNTIF('Round 2 - Hole by Hole'!J145,"="&amp;$J$2+1))+(COUNTIF('Round 2 - Hole by Hole'!L145,"="&amp;$L$2+1))+(COUNTIF('Round 2 - Hole by Hole'!M145,"="&amp;$M$2+1))+(COUNTIF('Round 2 - Hole by Hole'!N145,"="&amp;$N$2+1))+(COUNTIF('Round 2 - Hole by Hole'!O145,"="&amp;$O$2+1))+(COUNTIF('Round 2 - Hole by Hole'!P145,"="&amp;$P$2+1))+(COUNTIF('Round 2 - Hole by Hole'!Q145,"="&amp;$Q$2+1))+(COUNTIF('Round 2 - Hole by Hole'!R145,"="&amp;$R$2+1))+(COUNTIF('Round 2 - Hole by Hole'!S145,"="&amp;$S$2+1))+(COUNTIF('Round 2 - Hole by Hole'!T145,"="&amp;$T$2+1))</f>
        <v>3</v>
      </c>
      <c r="N148" s="87">
        <f>SUM(COUNTIF('Round 2 - Hole by Hole'!B145,"="&amp;$B$2+2))+(COUNTIF('Round 2 - Hole by Hole'!C145,"="&amp;$C$2+2))+(COUNTIF('Round 2 - Hole by Hole'!D145,"="&amp;$D$2+2))+(COUNTIF('Round 2 - Hole by Hole'!E145,"="&amp;$E$2+2))+(COUNTIF('Round 2 - Hole by Hole'!F145,"="&amp;$F$2+2))+(COUNTIF('Round 2 - Hole by Hole'!G145,"="&amp;$G$2+2))+(COUNTIF('Round 2 - Hole by Hole'!H145,"="&amp;$H$2+2))+(COUNTIF('Round 2 - Hole by Hole'!I145,"="&amp;$I$2+2))+(COUNTIF('Round 2 - Hole by Hole'!J145,"="&amp;$J$2+2))+(COUNTIF('Round 2 - Hole by Hole'!L145,"="&amp;$L$2+2))+(COUNTIF('Round 2 - Hole by Hole'!M145,"="&amp;$M$2+2))+(COUNTIF('Round 2 - Hole by Hole'!N145,"="&amp;$N$2+2))+(COUNTIF('Round 2 - Hole by Hole'!O145,"="&amp;$O$2+2))+(COUNTIF('Round 2 - Hole by Hole'!P145,"="&amp;$P$2+2))+(COUNTIF('Round 2 - Hole by Hole'!Q145,"="&amp;$Q$2+2))+(COUNTIF('Round 2 - Hole by Hole'!R145,"="&amp;$R$2+2))+(COUNTIF('Round 2 - Hole by Hole'!S145,"="&amp;$S$2+2))+(COUNTIF('Round 2 - Hole by Hole'!T145,"="&amp;$T$2+2))</f>
        <v>0</v>
      </c>
      <c r="O148" s="87">
        <f>SUM(COUNTIF('Round 2 - Hole by Hole'!B145,"&gt;"&amp;$B$2+2.1))+(COUNTIF('Round 2 - Hole by Hole'!C145,"&gt;"&amp;$C$2+2.1))+(COUNTIF('Round 2 - Hole by Hole'!D145,"&gt;"&amp;$D$2+2.1))+(COUNTIF('Round 2 - Hole by Hole'!E145,"&gt;"&amp;$E$2+2.1))+(COUNTIF('Round 2 - Hole by Hole'!F145,"&gt;"&amp;$F$2+2.1))+(COUNTIF('Round 2 - Hole by Hole'!G145,"&gt;"&amp;$G$2+2.1))+(COUNTIF('Round 2 - Hole by Hole'!H145,"&gt;"&amp;$H$2+2.1))+(COUNTIF('Round 2 - Hole by Hole'!I145,"&gt;"&amp;$I$2+2.1))+(COUNTIF('Round 2 - Hole by Hole'!J145,"&gt;"&amp;$J$2+2.1))+(COUNTIF('Round 2 - Hole by Hole'!L145,"&gt;"&amp;$L$2+2.1))+(COUNTIF('Round 2 - Hole by Hole'!M145,"&gt;"&amp;$M$2+2.1))+(COUNTIF('Round 2 - Hole by Hole'!N145,"&gt;"&amp;$N$2+2.1))+(COUNTIF('Round 2 - Hole by Hole'!O145,"&gt;"&amp;$O$2+2.1))+(COUNTIF('Round 2 - Hole by Hole'!P145,"&gt;"&amp;$P$2+2.1))+(COUNTIF('Round 2 - Hole by Hole'!Q145,"&gt;"&amp;$Q$2+2.1))+(COUNTIF('Round 2 - Hole by Hole'!R145,"&gt;"&amp;$R$2+2.1))+(COUNTIF('Round 2 - Hole by Hole'!S145,"&gt;"&amp;$S$2+2.1))+(COUNTIF('Round 2 - Hole by Hole'!T145,"&gt;"&amp;$T$2+2.1))</f>
        <v>0</v>
      </c>
      <c r="Q148" s="86">
        <f>SUM(COUNTIF('Round 3 - Hole by Hole'!B145,"&lt;"&amp;$B$3-1.9))+(COUNTIF('Round 3 - Hole by Hole'!C145,"&lt;"&amp;$C$3-1.9))+(COUNTIF('Round 3 - Hole by Hole'!D145,"&lt;"&amp;$D$3-1.9))+(COUNTIF('Round 3 - Hole by Hole'!E145,"&lt;"&amp;$E$3-1.9))+(COUNTIF('Round 3 - Hole by Hole'!F145,"&lt;"&amp;$F$3-1.9))+(COUNTIF('Round 3 - Hole by Hole'!G145,"&lt;"&amp;$G$3-1.9))+(COUNTIF('Round 3 - Hole by Hole'!H145,"&lt;"&amp;$H$3-1.9))+(COUNTIF('Round 3 - Hole by Hole'!I145,"&lt;"&amp;$I$3-1.9))+(COUNTIF('Round 3 - Hole by Hole'!J145,"&lt;"&amp;$J$3-1.9))+(COUNTIF('Round 3 - Hole by Hole'!L145,"&lt;"&amp;$L$3-1.9))+(COUNTIF('Round 3 - Hole by Hole'!M145,"&lt;"&amp;$M$3-1.9))+(COUNTIF('Round 3 - Hole by Hole'!N145,"&lt;"&amp;$N$3-1.9))+(COUNTIF('Round 3 - Hole by Hole'!O145,"&lt;"&amp;$O$3-1.9))+(COUNTIF('Round 3 - Hole by Hole'!P145,"&lt;"&amp;$P$3-1.9))+(COUNTIF('Round 3 - Hole by Hole'!Q145,"&lt;"&amp;$Q$3-1.9))+(COUNTIF('Round 3 - Hole by Hole'!R145,"&lt;"&amp;$R$3-1.9))+(COUNTIF('Round 3 - Hole by Hole'!S145,"&lt;"&amp;$S$3-1.9))+(COUNTIF('Round 3 - Hole by Hole'!T145,"&lt;"&amp;$T$3-1.9))</f>
        <v>0</v>
      </c>
      <c r="R148" s="87">
        <f>SUM(COUNTIF('Round 3 - Hole by Hole'!B145,"="&amp;$B$3-1))+(COUNTIF('Round 3 - Hole by Hole'!C145,"="&amp;$C$3-1))+(COUNTIF('Round 3 - Hole by Hole'!D145,"="&amp;$D$3-1))+(COUNTIF('Round 3 - Hole by Hole'!E145,"="&amp;$E$3-1))+(COUNTIF('Round 3 - Hole by Hole'!F145,"="&amp;$F$3-1))+(COUNTIF('Round 3 - Hole by Hole'!G145,"="&amp;$G$3-1))+(COUNTIF('Round 3 - Hole by Hole'!H145,"="&amp;$H$3-1))+(COUNTIF('Round 3 - Hole by Hole'!I145,"="&amp;$I$3-1))+(COUNTIF('Round 3 - Hole by Hole'!J145,"="&amp;$J$3-1))+(COUNTIF('Round 3 - Hole by Hole'!L145,"="&amp;$L$3-1))+(COUNTIF('Round 3 - Hole by Hole'!M145,"="&amp;$M$3-1))+(COUNTIF('Round 3 - Hole by Hole'!N145,"="&amp;$N$3-1))+(COUNTIF('Round 3 - Hole by Hole'!O145,"="&amp;$O$3-1))+(COUNTIF('Round 3 - Hole by Hole'!P145,"="&amp;$P$3-1))+(COUNTIF('Round 3 - Hole by Hole'!Q145,"="&amp;$Q$3-1))+(COUNTIF('Round 3 - Hole by Hole'!R145,"="&amp;$R$3-1))+(COUNTIF('Round 3 - Hole by Hole'!S145,"="&amp;$S$3-1))+(COUNTIF('Round 3 - Hole by Hole'!T145,"="&amp;$T$3-1))</f>
        <v>5</v>
      </c>
      <c r="S148" s="87">
        <f>SUM(COUNTIF('Round 3 - Hole by Hole'!B145,"="&amp;$B$3))+(COUNTIF('Round 3 - Hole by Hole'!C145,"="&amp;$C$3))+(COUNTIF('Round 3 - Hole by Hole'!D145,"="&amp;$D$3))+(COUNTIF('Round 3 - Hole by Hole'!E145,"="&amp;$E$3))+(COUNTIF('Round 3 - Hole by Hole'!F145,"="&amp;$F$3))+(COUNTIF('Round 3 - Hole by Hole'!G145,"="&amp;$G$3))+(COUNTIF('Round 3 - Hole by Hole'!H145,"="&amp;$H$3))+(COUNTIF('Round 3 - Hole by Hole'!I145,"="&amp;$I$3))+(COUNTIF('Round 3 - Hole by Hole'!J145,"="&amp;$J$3))+(COUNTIF('Round 3 - Hole by Hole'!L145,"="&amp;$L$3))+(COUNTIF('Round 3 - Hole by Hole'!M145,"="&amp;$M$3))+(COUNTIF('Round 3 - Hole by Hole'!N145,"="&amp;$N$3))+(COUNTIF('Round 3 - Hole by Hole'!O145,"="&amp;$O$3))+(COUNTIF('Round 3 - Hole by Hole'!P145,"="&amp;$P$3))+(COUNTIF('Round 3 - Hole by Hole'!Q145,"="&amp;$Q$3))+(COUNTIF('Round 3 - Hole by Hole'!R145,"="&amp;$R$3))+(COUNTIF('Round 3 - Hole by Hole'!S145,"="&amp;$S$3))+(COUNTIF('Round 3 - Hole by Hole'!T145,"="&amp;$T$3))</f>
        <v>11</v>
      </c>
      <c r="T148" s="87">
        <f>SUM(COUNTIF('Round 3 - Hole by Hole'!B145,"="&amp;$B$3+1))+(COUNTIF('Round 3 - Hole by Hole'!C145,"="&amp;$C$3+1))+(COUNTIF('Round 3 - Hole by Hole'!D145,"="&amp;$D$3+1))+(COUNTIF('Round 3 - Hole by Hole'!E145,"="&amp;$E$3+1))+(COUNTIF('Round 3 - Hole by Hole'!F145,"="&amp;$F$3+1))+(COUNTIF('Round 3 - Hole by Hole'!G145,"="&amp;$G$3+1))+(COUNTIF('Round 3 - Hole by Hole'!H145,"="&amp;$H$3+1))+(COUNTIF('Round 3 - Hole by Hole'!I145,"="&amp;$I$3+1))+(COUNTIF('Round 3 - Hole by Hole'!J145,"="&amp;$J$3+1))+(COUNTIF('Round 3 - Hole by Hole'!L145,"="&amp;$L$3+1))+(COUNTIF('Round 3 - Hole by Hole'!M145,"="&amp;$M$3+1))+(COUNTIF('Round 3 - Hole by Hole'!N145,"="&amp;$N$3+1))+(COUNTIF('Round 3 - Hole by Hole'!O145,"="&amp;$O$3+1))+(COUNTIF('Round 3 - Hole by Hole'!P145,"="&amp;$P$3+1))+(COUNTIF('Round 3 - Hole by Hole'!Q145,"="&amp;$Q$3+1))+(COUNTIF('Round 3 - Hole by Hole'!R145,"="&amp;$R$3+1))+(COUNTIF('Round 3 - Hole by Hole'!S145,"="&amp;$S$3+1))+(COUNTIF('Round 3 - Hole by Hole'!T145,"="&amp;$T$3+1))</f>
        <v>2</v>
      </c>
      <c r="U148" s="87">
        <f>SUM(COUNTIF('Round 3 - Hole by Hole'!B145,"="&amp;$B$3+2))+(COUNTIF('Round 3 - Hole by Hole'!C145,"="&amp;$C$3+2))+(COUNTIF('Round 3 - Hole by Hole'!D145,"="&amp;$D$3+2))+(COUNTIF('Round 3 - Hole by Hole'!E145,"="&amp;$E$3+2))+(COUNTIF('Round 3 - Hole by Hole'!F145,"="&amp;$F$3+2))+(COUNTIF('Round 3 - Hole by Hole'!G145,"="&amp;$G$3+2))+(COUNTIF('Round 3 - Hole by Hole'!H145,"="&amp;$H$3+2))+(COUNTIF('Round 3 - Hole by Hole'!I145,"="&amp;$I$3+2))+(COUNTIF('Round 3 - Hole by Hole'!J145,"="&amp;$J$3+2))+(COUNTIF('Round 3 - Hole by Hole'!L145,"="&amp;$L$3+2))+(COUNTIF('Round 3 - Hole by Hole'!M145,"="&amp;$M$3+2))+(COUNTIF('Round 3 - Hole by Hole'!N145,"="&amp;$N$3+2))+(COUNTIF('Round 3 - Hole by Hole'!O145,"="&amp;$O$3+2))+(COUNTIF('Round 3 - Hole by Hole'!P145,"="&amp;$P$3+2))+(COUNTIF('Round 3 - Hole by Hole'!Q145,"="&amp;$Q$3+2))+(COUNTIF('Round 3 - Hole by Hole'!R145,"="&amp;$R$3+2))+(COUNTIF('Round 3 - Hole by Hole'!S145,"="&amp;$S$3+2))+(COUNTIF('Round 3 - Hole by Hole'!T145,"="&amp;$T$3+2))</f>
        <v>0</v>
      </c>
      <c r="V148" s="87">
        <f>SUM(COUNTIF('Round 3 - Hole by Hole'!B145,"&gt;"&amp;$B$3+2.1))+(COUNTIF('Round 3 - Hole by Hole'!C145,"&gt;"&amp;$C$3+2.1))+(COUNTIF('Round 3 - Hole by Hole'!D145,"&gt;"&amp;$D$3+2.1))+(COUNTIF('Round 3 - Hole by Hole'!E145,"&gt;"&amp;$E$3+2.1))+(COUNTIF('Round 3 - Hole by Hole'!F145,"&gt;"&amp;$F$3+2.1))+(COUNTIF('Round 3 - Hole by Hole'!G145,"&gt;"&amp;$G$3+2.1))+(COUNTIF('Round 3 - Hole by Hole'!H145,"&gt;"&amp;$H$3+2.1))+(COUNTIF('Round 3 - Hole by Hole'!I145,"&gt;"&amp;$I$3+2.1))+(COUNTIF('Round 3 - Hole by Hole'!J145,"&gt;"&amp;$J$3+2.1))+(COUNTIF('Round 3 - Hole by Hole'!L145,"&gt;"&amp;$L$3+2.1))+(COUNTIF('Round 3 - Hole by Hole'!M145,"&gt;"&amp;$M$3+2.1))+(COUNTIF('Round 3 - Hole by Hole'!N145,"&gt;"&amp;$N$3+2.1))+(COUNTIF('Round 3 - Hole by Hole'!O145,"&gt;"&amp;$O$3+2.1))+(COUNTIF('Round 3 - Hole by Hole'!P145,"&gt;"&amp;$P$3+2.1))+(COUNTIF('Round 3 - Hole by Hole'!Q145,"&gt;"&amp;$Q$3+2.1))+(COUNTIF('Round 3 - Hole by Hole'!R145,"&gt;"&amp;$R$3+2.1))+(COUNTIF('Round 3 - Hole by Hole'!S145,"&gt;"&amp;$S$3+2.1))+(COUNTIF('Round 3 - Hole by Hole'!T145,"&gt;"&amp;$T$3+2.1))</f>
        <v>0</v>
      </c>
      <c r="X148" s="86">
        <f>SUM(C148,J148,Q148)</f>
        <v>1</v>
      </c>
      <c r="Y148" s="86">
        <f t="shared" ref="Y148:Y152" si="209">SUM(D148,K148,R148)</f>
        <v>10</v>
      </c>
      <c r="Z148" s="86">
        <f t="shared" ref="Z148:Z152" si="210">SUM(E148,L148,S148)</f>
        <v>37</v>
      </c>
      <c r="AA148" s="86">
        <f t="shared" ref="AA148:AA152" si="211">SUM(F148,M148,T148)</f>
        <v>6</v>
      </c>
      <c r="AB148" s="86">
        <f t="shared" ref="AB148:AB152" si="212">SUM(G148,N148,U148)</f>
        <v>0</v>
      </c>
      <c r="AC148" s="86">
        <f>SUM(H148,O148,V148)</f>
        <v>0</v>
      </c>
    </row>
    <row r="149" spans="1:29">
      <c r="A149" s="60" t="str">
        <f>'Players by Team'!M51</f>
        <v>EMMA COSTA (SLC)</v>
      </c>
      <c r="B149" s="90"/>
      <c r="C149" s="110">
        <f>SUM(COUNTIF('Round 1 - Hole by Hole'!B146,"&lt;"&amp;$B$2-1.9))+(COUNTIF('Round 1 - Hole by Hole'!C146,"&lt;"&amp;$C$2-1.9))+(COUNTIF('Round 1 - Hole by Hole'!D146,"&lt;"&amp;$D$2-1.9))+(COUNTIF('Round 1 - Hole by Hole'!E146,"&lt;"&amp;$E$2-1.9))+(COUNTIF('Round 1 - Hole by Hole'!F146,"&lt;"&amp;$F$2-1.9))+(COUNTIF('Round 1 - Hole by Hole'!G146,"&lt;"&amp;$G$2-1.9))+(COUNTIF('Round 1 - Hole by Hole'!H146,"&lt;"&amp;$H$2-1.9))+(COUNTIF('Round 1 - Hole by Hole'!I146,"&lt;"&amp;$I$2-1.9))+(COUNTIF('Round 1 - Hole by Hole'!J146,"&lt;"&amp;$J$2-1.9))+(COUNTIF('Round 1 - Hole by Hole'!L146,"&lt;"&amp;$L$2-1.9))+(COUNTIF('Round 1 - Hole by Hole'!M146,"&lt;"&amp;$M$2-1.9))+(COUNTIF('Round 1 - Hole by Hole'!N146,"&lt;"&amp;$N$2-1.9))+(COUNTIF('Round 1 - Hole by Hole'!O146,"&lt;"&amp;$O$2-1.9))+(COUNTIF('Round 1 - Hole by Hole'!P146,"&lt;"&amp;$P$2-1.9))+(COUNTIF('Round 1 - Hole by Hole'!Q146,"&lt;"&amp;$Q$2-1.9))+(COUNTIF('Round 1 - Hole by Hole'!R146,"&lt;"&amp;$R$2-1.9))+(COUNTIF('Round 1 - Hole by Hole'!S146,"&lt;"&amp;$S$2-1.9))+(COUNTIF('Round 1 - Hole by Hole'!T146,"&lt;"&amp;$T$2-1.9))</f>
        <v>0</v>
      </c>
      <c r="D149" s="110">
        <f>SUM(COUNTIF('Round 1 - Hole by Hole'!B146,"="&amp;$B$2-1))+(COUNTIF('Round 1 - Hole by Hole'!C146,"="&amp;$C$2-1))+(COUNTIF('Round 1 - Hole by Hole'!D146,"="&amp;$D$2-1))+(COUNTIF('Round 1 - Hole by Hole'!E146,"="&amp;$E$2-1))+(COUNTIF('Round 1 - Hole by Hole'!F146,"="&amp;$F$2-1))+(COUNTIF('Round 1 - Hole by Hole'!G146,"="&amp;$G$2-1))+(COUNTIF('Round 1 - Hole by Hole'!H146,"="&amp;$H$2-1))+(COUNTIF('Round 1 - Hole by Hole'!I146,"="&amp;$I$2-1))+(COUNTIF('Round 1 - Hole by Hole'!J146,"="&amp;$J$2-1))+(COUNTIF('Round 1 - Hole by Hole'!L146,"="&amp;$L$2-1))+(COUNTIF('Round 1 - Hole by Hole'!M146,"="&amp;$M$2-1))+(COUNTIF('Round 1 - Hole by Hole'!N146,"="&amp;$N$2-1))+(COUNTIF('Round 1 - Hole by Hole'!O146,"="&amp;$O$2-1))+(COUNTIF('Round 1 - Hole by Hole'!P146,"="&amp;$P$2-1))+(COUNTIF('Round 1 - Hole by Hole'!Q146,"="&amp;$Q$2-1))+(COUNTIF('Round 1 - Hole by Hole'!R146,"="&amp;$R$2-1))+(COUNTIF('Round 1 - Hole by Hole'!S146,"="&amp;$S$2-1))+(COUNTIF('Round 1 - Hole by Hole'!T146,"="&amp;$T$2-1))</f>
        <v>1</v>
      </c>
      <c r="E149" s="110">
        <f>SUM(COUNTIF('Round 1 - Hole by Hole'!B146,"="&amp;$B$2))+(COUNTIF('Round 1 - Hole by Hole'!C146,"="&amp;$C$2))+(COUNTIF('Round 1 - Hole by Hole'!D146,"="&amp;$D$2))+(COUNTIF('Round 1 - Hole by Hole'!E146,"="&amp;$E$2))+(COUNTIF('Round 1 - Hole by Hole'!F146,"="&amp;$F$2))+(COUNTIF('Round 1 - Hole by Hole'!G146,"="&amp;$G$2))+(COUNTIF('Round 1 - Hole by Hole'!H146,"="&amp;$H$2))+(COUNTIF('Round 1 - Hole by Hole'!I146,"="&amp;$I$2))+(COUNTIF('Round 1 - Hole by Hole'!J146,"="&amp;$J$2))+(COUNTIF('Round 1 - Hole by Hole'!L146,"="&amp;$L$2))+(COUNTIF('Round 1 - Hole by Hole'!M146,"="&amp;$M$2))+(COUNTIF('Round 1 - Hole by Hole'!N146,"="&amp;$N$2))+(COUNTIF('Round 1 - Hole by Hole'!O146,"="&amp;$O$2))+(COUNTIF('Round 1 - Hole by Hole'!P146,"="&amp;$P$2))+(COUNTIF('Round 1 - Hole by Hole'!Q146,"="&amp;$Q$2))+(COUNTIF('Round 1 - Hole by Hole'!R146,"="&amp;$R$2))+(COUNTIF('Round 1 - Hole by Hole'!S146,"="&amp;$S$2))+(COUNTIF('Round 1 - Hole by Hole'!T146,"="&amp;$T$2))</f>
        <v>11</v>
      </c>
      <c r="F149" s="110">
        <f>SUM(COUNTIF('Round 1 - Hole by Hole'!B146,"="&amp;$B$2+1))+(COUNTIF('Round 1 - Hole by Hole'!C146,"="&amp;$C$2+1))+(COUNTIF('Round 1 - Hole by Hole'!D146,"="&amp;$D$2+1))+(COUNTIF('Round 1 - Hole by Hole'!E146,"="&amp;$E$2+1))+(COUNTIF('Round 1 - Hole by Hole'!F146,"="&amp;$F$2+1))+(COUNTIF('Round 1 - Hole by Hole'!G146,"="&amp;$G$2+1))+(COUNTIF('Round 1 - Hole by Hole'!H146,"="&amp;$H$2+1))+(COUNTIF('Round 1 - Hole by Hole'!I146,"="&amp;$I$2+1))+(COUNTIF('Round 1 - Hole by Hole'!J146,"="&amp;$J$2+1))+(COUNTIF('Round 1 - Hole by Hole'!L146,"="&amp;$L$2+1))+(COUNTIF('Round 1 - Hole by Hole'!M146,"="&amp;$M$2+1))+(COUNTIF('Round 1 - Hole by Hole'!N146,"="&amp;$N$2+1))+(COUNTIF('Round 1 - Hole by Hole'!O146,"="&amp;$O$2+1))+(COUNTIF('Round 1 - Hole by Hole'!P146,"="&amp;$P$2+1))+(COUNTIF('Round 1 - Hole by Hole'!Q146,"="&amp;$Q$2+1))+(COUNTIF('Round 1 - Hole by Hole'!R146,"="&amp;$R$2+1))+(COUNTIF('Round 1 - Hole by Hole'!S146,"="&amp;$S$2+1))+(COUNTIF('Round 1 - Hole by Hole'!T146,"="&amp;$T$2+1))</f>
        <v>6</v>
      </c>
      <c r="G149" s="110">
        <f>SUM(COUNTIF('Round 1 - Hole by Hole'!B146,"="&amp;$B$2+2))+(COUNTIF('Round 1 - Hole by Hole'!C146,"="&amp;$C$2+2))+(COUNTIF('Round 1 - Hole by Hole'!D146,"="&amp;$D$2+2))+(COUNTIF('Round 1 - Hole by Hole'!E146,"="&amp;$E$2+2))+(COUNTIF('Round 1 - Hole by Hole'!F146,"="&amp;$F$2+2))+(COUNTIF('Round 1 - Hole by Hole'!G146,"="&amp;$G$2+2))+(COUNTIF('Round 1 - Hole by Hole'!H146,"="&amp;$H$2+2))+(COUNTIF('Round 1 - Hole by Hole'!I146,"="&amp;$I$2+2))+(COUNTIF('Round 1 - Hole by Hole'!J146,"="&amp;$J$2+2))+(COUNTIF('Round 1 - Hole by Hole'!L146,"="&amp;$L$2+2))+(COUNTIF('Round 1 - Hole by Hole'!M146,"="&amp;$M$2+2))+(COUNTIF('Round 1 - Hole by Hole'!N146,"="&amp;$N$2+2))+(COUNTIF('Round 1 - Hole by Hole'!O146,"="&amp;$O$2+2))+(COUNTIF('Round 1 - Hole by Hole'!P146,"="&amp;$P$2+2))+(COUNTIF('Round 1 - Hole by Hole'!Q146,"="&amp;$Q$2+2))+(COUNTIF('Round 1 - Hole by Hole'!R146,"="&amp;$R$2+2))+(COUNTIF('Round 1 - Hole by Hole'!S146,"="&amp;$S$2+2))+(COUNTIF('Round 1 - Hole by Hole'!T146,"="&amp;$T$2+2))</f>
        <v>0</v>
      </c>
      <c r="H149" s="110">
        <f>SUM(COUNTIF('Round 1 - Hole by Hole'!B146,"&gt;"&amp;$B$2+2.1))+(COUNTIF('Round 1 - Hole by Hole'!C146,"&gt;"&amp;$C$2+2.1))+(COUNTIF('Round 1 - Hole by Hole'!D146,"&gt;"&amp;$D$2+2.1))+(COUNTIF('Round 1 - Hole by Hole'!E146,"&gt;"&amp;$E$2+2.1))+(COUNTIF('Round 1 - Hole by Hole'!F146,"&gt;"&amp;$F$2+2.1))+(COUNTIF('Round 1 - Hole by Hole'!G146,"&gt;"&amp;$G$2+2.1))+(COUNTIF('Round 1 - Hole by Hole'!H146,"&gt;"&amp;$H$2+2.1))+(COUNTIF('Round 1 - Hole by Hole'!I146,"&gt;"&amp;$I$2+2.1))+(COUNTIF('Round 1 - Hole by Hole'!J146,"&gt;"&amp;$J$2+2.1))+(COUNTIF('Round 1 - Hole by Hole'!L146,"&gt;"&amp;$L$2+2.1))+(COUNTIF('Round 1 - Hole by Hole'!M146,"&gt;"&amp;$M$2+2.1))+(COUNTIF('Round 1 - Hole by Hole'!N146,"&gt;"&amp;$N$2+2.1))+(COUNTIF('Round 1 - Hole by Hole'!O146,"&gt;"&amp;$O$2+2.1))+(COUNTIF('Round 1 - Hole by Hole'!P146,"&gt;"&amp;$P$2+2.1))+(COUNTIF('Round 1 - Hole by Hole'!Q146,"&gt;"&amp;$Q$2+2.1))+(COUNTIF('Round 1 - Hole by Hole'!R146,"&gt;"&amp;$R$2+2.1))+(COUNTIF('Round 1 - Hole by Hole'!S146,"&gt;"&amp;$S$2+2.1))+(COUNTIF('Round 1 - Hole by Hole'!T146,"&gt;"&amp;$T$2+2.1))</f>
        <v>0</v>
      </c>
      <c r="J149" s="110">
        <f>SUM(COUNTIF('Round 2 - Hole by Hole'!B146,"&lt;"&amp;$B$2-1.9))+(COUNTIF('Round 2 - Hole by Hole'!C146,"&lt;"&amp;$C$2-1.9))+(COUNTIF('Round 2 - Hole by Hole'!D146,"&lt;"&amp;$D$2-1.9))+(COUNTIF('Round 2 - Hole by Hole'!E146,"&lt;"&amp;$E$2-1.9))+(COUNTIF('Round 2 - Hole by Hole'!F146,"&lt;"&amp;$F$2-1.9))+(COUNTIF('Round 2 - Hole by Hole'!G146,"&lt;"&amp;$G$2-1.9))+(COUNTIF('Round 2 - Hole by Hole'!H146,"&lt;"&amp;$H$2-1.9))+(COUNTIF('Round 2 - Hole by Hole'!I146,"&lt;"&amp;$I$2-1.9))+(COUNTIF('Round 2 - Hole by Hole'!J146,"&lt;"&amp;$J$2-1.9))+(COUNTIF('Round 2 - Hole by Hole'!L146,"&lt;"&amp;$L$2-1.9))+(COUNTIF('Round 2 - Hole by Hole'!M146,"&lt;"&amp;$M$2-1.9))+(COUNTIF('Round 2 - Hole by Hole'!N146,"&lt;"&amp;$N$2-1.9))+(COUNTIF('Round 2 - Hole by Hole'!O146,"&lt;"&amp;$O$2-1.9))+(COUNTIF('Round 2 - Hole by Hole'!P146,"&lt;"&amp;$P$2-1.9))+(COUNTIF('Round 2 - Hole by Hole'!Q146,"&lt;"&amp;$Q$2-1.9))+(COUNTIF('Round 2 - Hole by Hole'!R146,"&lt;"&amp;$R$2-1.9))+(COUNTIF('Round 2 - Hole by Hole'!S146,"&lt;"&amp;$S$2-1.9))+(COUNTIF('Round 2 - Hole by Hole'!T146,"&lt;"&amp;$T$2-1.9))</f>
        <v>0</v>
      </c>
      <c r="K149" s="110">
        <f>SUM(COUNTIF('Round 2 - Hole by Hole'!B146,"="&amp;$B$2-1))+(COUNTIF('Round 2 - Hole by Hole'!C146,"="&amp;$C$2-1))+(COUNTIF('Round 2 - Hole by Hole'!D146,"="&amp;$D$2-1))+(COUNTIF('Round 2 - Hole by Hole'!E146,"="&amp;$E$2-1))+(COUNTIF('Round 2 - Hole by Hole'!F146,"="&amp;$F$2-1))+(COUNTIF('Round 2 - Hole by Hole'!G146,"="&amp;$G$2-1))+(COUNTIF('Round 2 - Hole by Hole'!H146,"="&amp;$H$2-1))+(COUNTIF('Round 2 - Hole by Hole'!I146,"="&amp;$I$2-1))+(COUNTIF('Round 2 - Hole by Hole'!J146,"="&amp;$J$2-1))+(COUNTIF('Round 2 - Hole by Hole'!L146,"="&amp;$L$2-1))+(COUNTIF('Round 2 - Hole by Hole'!M146,"="&amp;$M$2-1))+(COUNTIF('Round 2 - Hole by Hole'!N146,"="&amp;$N$2-1))+(COUNTIF('Round 2 - Hole by Hole'!O146,"="&amp;$O$2-1))+(COUNTIF('Round 2 - Hole by Hole'!P146,"="&amp;$P$2-1))+(COUNTIF('Round 2 - Hole by Hole'!Q146,"="&amp;$Q$2-1))+(COUNTIF('Round 2 - Hole by Hole'!R146,"="&amp;$R$2-1))+(COUNTIF('Round 2 - Hole by Hole'!S146,"="&amp;$S$2-1))+(COUNTIF('Round 2 - Hole by Hole'!T146,"="&amp;$T$2-1))</f>
        <v>1</v>
      </c>
      <c r="L149" s="110">
        <f>SUM(COUNTIF('Round 2 - Hole by Hole'!B146,"="&amp;$B$2))+(COUNTIF('Round 2 - Hole by Hole'!C146,"="&amp;$C$2))+(COUNTIF('Round 2 - Hole by Hole'!D146,"="&amp;$D$2))+(COUNTIF('Round 2 - Hole by Hole'!E146,"="&amp;$E$2))+(COUNTIF('Round 2 - Hole by Hole'!F146,"="&amp;$F$2))+(COUNTIF('Round 2 - Hole by Hole'!G146,"="&amp;$G$2))+(COUNTIF('Round 2 - Hole by Hole'!H146,"="&amp;$H$2))+(COUNTIF('Round 2 - Hole by Hole'!I146,"="&amp;$I$2))+(COUNTIF('Round 2 - Hole by Hole'!J146,"="&amp;$J$2))+(COUNTIF('Round 2 - Hole by Hole'!L146,"="&amp;$L$2))+(COUNTIF('Round 2 - Hole by Hole'!M146,"="&amp;$M$2))+(COUNTIF('Round 2 - Hole by Hole'!N146,"="&amp;$N$2))+(COUNTIF('Round 2 - Hole by Hole'!O146,"="&amp;$O$2))+(COUNTIF('Round 2 - Hole by Hole'!P146,"="&amp;$P$2))+(COUNTIF('Round 2 - Hole by Hole'!Q146,"="&amp;$Q$2))+(COUNTIF('Round 2 - Hole by Hole'!R146,"="&amp;$R$2))+(COUNTIF('Round 2 - Hole by Hole'!S146,"="&amp;$S$2))+(COUNTIF('Round 2 - Hole by Hole'!T146,"="&amp;$T$2))</f>
        <v>11</v>
      </c>
      <c r="M149" s="110">
        <f>SUM(COUNTIF('Round 2 - Hole by Hole'!B146,"="&amp;$B$2+1))+(COUNTIF('Round 2 - Hole by Hole'!C146,"="&amp;$C$2+1))+(COUNTIF('Round 2 - Hole by Hole'!D146,"="&amp;$D$2+1))+(COUNTIF('Round 2 - Hole by Hole'!E146,"="&amp;$E$2+1))+(COUNTIF('Round 2 - Hole by Hole'!F146,"="&amp;$F$2+1))+(COUNTIF('Round 2 - Hole by Hole'!G146,"="&amp;$G$2+1))+(COUNTIF('Round 2 - Hole by Hole'!H146,"="&amp;$H$2+1))+(COUNTIF('Round 2 - Hole by Hole'!I146,"="&amp;$I$2+1))+(COUNTIF('Round 2 - Hole by Hole'!J146,"="&amp;$J$2+1))+(COUNTIF('Round 2 - Hole by Hole'!L146,"="&amp;$L$2+1))+(COUNTIF('Round 2 - Hole by Hole'!M146,"="&amp;$M$2+1))+(COUNTIF('Round 2 - Hole by Hole'!N146,"="&amp;$N$2+1))+(COUNTIF('Round 2 - Hole by Hole'!O146,"="&amp;$O$2+1))+(COUNTIF('Round 2 - Hole by Hole'!P146,"="&amp;$P$2+1))+(COUNTIF('Round 2 - Hole by Hole'!Q146,"="&amp;$Q$2+1))+(COUNTIF('Round 2 - Hole by Hole'!R146,"="&amp;$R$2+1))+(COUNTIF('Round 2 - Hole by Hole'!S146,"="&amp;$S$2+1))+(COUNTIF('Round 2 - Hole by Hole'!T146,"="&amp;$T$2+1))</f>
        <v>6</v>
      </c>
      <c r="N149" s="110">
        <f>SUM(COUNTIF('Round 2 - Hole by Hole'!B146,"="&amp;$B$2+2))+(COUNTIF('Round 2 - Hole by Hole'!C146,"="&amp;$C$2+2))+(COUNTIF('Round 2 - Hole by Hole'!D146,"="&amp;$D$2+2))+(COUNTIF('Round 2 - Hole by Hole'!E146,"="&amp;$E$2+2))+(COUNTIF('Round 2 - Hole by Hole'!F146,"="&amp;$F$2+2))+(COUNTIF('Round 2 - Hole by Hole'!G146,"="&amp;$G$2+2))+(COUNTIF('Round 2 - Hole by Hole'!H146,"="&amp;$H$2+2))+(COUNTIF('Round 2 - Hole by Hole'!I146,"="&amp;$I$2+2))+(COUNTIF('Round 2 - Hole by Hole'!J146,"="&amp;$J$2+2))+(COUNTIF('Round 2 - Hole by Hole'!L146,"="&amp;$L$2+2))+(COUNTIF('Round 2 - Hole by Hole'!M146,"="&amp;$M$2+2))+(COUNTIF('Round 2 - Hole by Hole'!N146,"="&amp;$N$2+2))+(COUNTIF('Round 2 - Hole by Hole'!O146,"="&amp;$O$2+2))+(COUNTIF('Round 2 - Hole by Hole'!P146,"="&amp;$P$2+2))+(COUNTIF('Round 2 - Hole by Hole'!Q146,"="&amp;$Q$2+2))+(COUNTIF('Round 2 - Hole by Hole'!R146,"="&amp;$R$2+2))+(COUNTIF('Round 2 - Hole by Hole'!S146,"="&amp;$S$2+2))+(COUNTIF('Round 2 - Hole by Hole'!T146,"="&amp;$T$2+2))</f>
        <v>0</v>
      </c>
      <c r="O149" s="110">
        <f>SUM(COUNTIF('Round 2 - Hole by Hole'!B146,"&gt;"&amp;$B$2+2.1))+(COUNTIF('Round 2 - Hole by Hole'!C146,"&gt;"&amp;$C$2+2.1))+(COUNTIF('Round 2 - Hole by Hole'!D146,"&gt;"&amp;$D$2+2.1))+(COUNTIF('Round 2 - Hole by Hole'!E146,"&gt;"&amp;$E$2+2.1))+(COUNTIF('Round 2 - Hole by Hole'!F146,"&gt;"&amp;$F$2+2.1))+(COUNTIF('Round 2 - Hole by Hole'!G146,"&gt;"&amp;$G$2+2.1))+(COUNTIF('Round 2 - Hole by Hole'!H146,"&gt;"&amp;$H$2+2.1))+(COUNTIF('Round 2 - Hole by Hole'!I146,"&gt;"&amp;$I$2+2.1))+(COUNTIF('Round 2 - Hole by Hole'!J146,"&gt;"&amp;$J$2+2.1))+(COUNTIF('Round 2 - Hole by Hole'!L146,"&gt;"&amp;$L$2+2.1))+(COUNTIF('Round 2 - Hole by Hole'!M146,"&gt;"&amp;$M$2+2.1))+(COUNTIF('Round 2 - Hole by Hole'!N146,"&gt;"&amp;$N$2+2.1))+(COUNTIF('Round 2 - Hole by Hole'!O146,"&gt;"&amp;$O$2+2.1))+(COUNTIF('Round 2 - Hole by Hole'!P146,"&gt;"&amp;$P$2+2.1))+(COUNTIF('Round 2 - Hole by Hole'!Q146,"&gt;"&amp;$Q$2+2.1))+(COUNTIF('Round 2 - Hole by Hole'!R146,"&gt;"&amp;$R$2+2.1))+(COUNTIF('Round 2 - Hole by Hole'!S146,"&gt;"&amp;$S$2+2.1))+(COUNTIF('Round 2 - Hole by Hole'!T146,"&gt;"&amp;$T$2+2.1))</f>
        <v>0</v>
      </c>
      <c r="Q149" s="110">
        <f>SUM(COUNTIF('Round 3 - Hole by Hole'!B146,"&lt;"&amp;$B$3-1.9))+(COUNTIF('Round 3 - Hole by Hole'!C146,"&lt;"&amp;$C$3-1.9))+(COUNTIF('Round 3 - Hole by Hole'!D146,"&lt;"&amp;$D$3-1.9))+(COUNTIF('Round 3 - Hole by Hole'!E146,"&lt;"&amp;$E$3-1.9))+(COUNTIF('Round 3 - Hole by Hole'!F146,"&lt;"&amp;$F$3-1.9))+(COUNTIF('Round 3 - Hole by Hole'!G146,"&lt;"&amp;$G$3-1.9))+(COUNTIF('Round 3 - Hole by Hole'!H146,"&lt;"&amp;$H$3-1.9))+(COUNTIF('Round 3 - Hole by Hole'!I146,"&lt;"&amp;$I$3-1.9))+(COUNTIF('Round 3 - Hole by Hole'!J146,"&lt;"&amp;$J$3-1.9))+(COUNTIF('Round 3 - Hole by Hole'!L146,"&lt;"&amp;$L$3-1.9))+(COUNTIF('Round 3 - Hole by Hole'!M146,"&lt;"&amp;$M$3-1.9))+(COUNTIF('Round 3 - Hole by Hole'!N146,"&lt;"&amp;$N$3-1.9))+(COUNTIF('Round 3 - Hole by Hole'!O146,"&lt;"&amp;$O$3-1.9))+(COUNTIF('Round 3 - Hole by Hole'!P146,"&lt;"&amp;$P$3-1.9))+(COUNTIF('Round 3 - Hole by Hole'!Q146,"&lt;"&amp;$Q$3-1.9))+(COUNTIF('Round 3 - Hole by Hole'!R146,"&lt;"&amp;$R$3-1.9))+(COUNTIF('Round 3 - Hole by Hole'!S146,"&lt;"&amp;$S$3-1.9))+(COUNTIF('Round 3 - Hole by Hole'!T146,"&lt;"&amp;$T$3-1.9))</f>
        <v>0</v>
      </c>
      <c r="R149" s="110">
        <f>SUM(COUNTIF('Round 3 - Hole by Hole'!B146,"="&amp;$B$3-1))+(COUNTIF('Round 3 - Hole by Hole'!C146,"="&amp;$C$3-1))+(COUNTIF('Round 3 - Hole by Hole'!D146,"="&amp;$D$3-1))+(COUNTIF('Round 3 - Hole by Hole'!E146,"="&amp;$E$3-1))+(COUNTIF('Round 3 - Hole by Hole'!F146,"="&amp;$F$3-1))+(COUNTIF('Round 3 - Hole by Hole'!G146,"="&amp;$G$3-1))+(COUNTIF('Round 3 - Hole by Hole'!H146,"="&amp;$H$3-1))+(COUNTIF('Round 3 - Hole by Hole'!I146,"="&amp;$I$3-1))+(COUNTIF('Round 3 - Hole by Hole'!J146,"="&amp;$J$3-1))+(COUNTIF('Round 3 - Hole by Hole'!L146,"="&amp;$L$3-1))+(COUNTIF('Round 3 - Hole by Hole'!M146,"="&amp;$M$3-1))+(COUNTIF('Round 3 - Hole by Hole'!N146,"="&amp;$N$3-1))+(COUNTIF('Round 3 - Hole by Hole'!O146,"="&amp;$O$3-1))+(COUNTIF('Round 3 - Hole by Hole'!P146,"="&amp;$P$3-1))+(COUNTIF('Round 3 - Hole by Hole'!Q146,"="&amp;$Q$3-1))+(COUNTIF('Round 3 - Hole by Hole'!R146,"="&amp;$R$3-1))+(COUNTIF('Round 3 - Hole by Hole'!S146,"="&amp;$S$3-1))+(COUNTIF('Round 3 - Hole by Hole'!T146,"="&amp;$T$3-1))</f>
        <v>2</v>
      </c>
      <c r="S149" s="110">
        <f>SUM(COUNTIF('Round 3 - Hole by Hole'!B146,"="&amp;$B$3))+(COUNTIF('Round 3 - Hole by Hole'!C146,"="&amp;$C$3))+(COUNTIF('Round 3 - Hole by Hole'!D146,"="&amp;$D$3))+(COUNTIF('Round 3 - Hole by Hole'!E146,"="&amp;$E$3))+(COUNTIF('Round 3 - Hole by Hole'!F146,"="&amp;$F$3))+(COUNTIF('Round 3 - Hole by Hole'!G146,"="&amp;$G$3))+(COUNTIF('Round 3 - Hole by Hole'!H146,"="&amp;$H$3))+(COUNTIF('Round 3 - Hole by Hole'!I146,"="&amp;$I$3))+(COUNTIF('Round 3 - Hole by Hole'!J146,"="&amp;$J$3))+(COUNTIF('Round 3 - Hole by Hole'!L146,"="&amp;$L$3))+(COUNTIF('Round 3 - Hole by Hole'!M146,"="&amp;$M$3))+(COUNTIF('Round 3 - Hole by Hole'!N146,"="&amp;$N$3))+(COUNTIF('Round 3 - Hole by Hole'!O146,"="&amp;$O$3))+(COUNTIF('Round 3 - Hole by Hole'!P146,"="&amp;$P$3))+(COUNTIF('Round 3 - Hole by Hole'!Q146,"="&amp;$Q$3))+(COUNTIF('Round 3 - Hole by Hole'!R146,"="&amp;$R$3))+(COUNTIF('Round 3 - Hole by Hole'!S146,"="&amp;$S$3))+(COUNTIF('Round 3 - Hole by Hole'!T146,"="&amp;$T$3))</f>
        <v>11</v>
      </c>
      <c r="T149" s="110">
        <f>SUM(COUNTIF('Round 3 - Hole by Hole'!B146,"="&amp;$B$3+1))+(COUNTIF('Round 3 - Hole by Hole'!C146,"="&amp;$C$3+1))+(COUNTIF('Round 3 - Hole by Hole'!D146,"="&amp;$D$3+1))+(COUNTIF('Round 3 - Hole by Hole'!E146,"="&amp;$E$3+1))+(COUNTIF('Round 3 - Hole by Hole'!F146,"="&amp;$F$3+1))+(COUNTIF('Round 3 - Hole by Hole'!G146,"="&amp;$G$3+1))+(COUNTIF('Round 3 - Hole by Hole'!H146,"="&amp;$H$3+1))+(COUNTIF('Round 3 - Hole by Hole'!I146,"="&amp;$I$3+1))+(COUNTIF('Round 3 - Hole by Hole'!J146,"="&amp;$J$3+1))+(COUNTIF('Round 3 - Hole by Hole'!L146,"="&amp;$L$3+1))+(COUNTIF('Round 3 - Hole by Hole'!M146,"="&amp;$M$3+1))+(COUNTIF('Round 3 - Hole by Hole'!N146,"="&amp;$N$3+1))+(COUNTIF('Round 3 - Hole by Hole'!O146,"="&amp;$O$3+1))+(COUNTIF('Round 3 - Hole by Hole'!P146,"="&amp;$P$3+1))+(COUNTIF('Round 3 - Hole by Hole'!Q146,"="&amp;$Q$3+1))+(COUNTIF('Round 3 - Hole by Hole'!R146,"="&amp;$R$3+1))+(COUNTIF('Round 3 - Hole by Hole'!S146,"="&amp;$S$3+1))+(COUNTIF('Round 3 - Hole by Hole'!T146,"="&amp;$T$3+1))</f>
        <v>4</v>
      </c>
      <c r="U149" s="110">
        <f>SUM(COUNTIF('Round 3 - Hole by Hole'!B146,"="&amp;$B$3+2))+(COUNTIF('Round 3 - Hole by Hole'!C146,"="&amp;$C$3+2))+(COUNTIF('Round 3 - Hole by Hole'!D146,"="&amp;$D$3+2))+(COUNTIF('Round 3 - Hole by Hole'!E146,"="&amp;$E$3+2))+(COUNTIF('Round 3 - Hole by Hole'!F146,"="&amp;$F$3+2))+(COUNTIF('Round 3 - Hole by Hole'!G146,"="&amp;$G$3+2))+(COUNTIF('Round 3 - Hole by Hole'!H146,"="&amp;$H$3+2))+(COUNTIF('Round 3 - Hole by Hole'!I146,"="&amp;$I$3+2))+(COUNTIF('Round 3 - Hole by Hole'!J146,"="&amp;$J$3+2))+(COUNTIF('Round 3 - Hole by Hole'!L146,"="&amp;$L$3+2))+(COUNTIF('Round 3 - Hole by Hole'!M146,"="&amp;$M$3+2))+(COUNTIF('Round 3 - Hole by Hole'!N146,"="&amp;$N$3+2))+(COUNTIF('Round 3 - Hole by Hole'!O146,"="&amp;$O$3+2))+(COUNTIF('Round 3 - Hole by Hole'!P146,"="&amp;$P$3+2))+(COUNTIF('Round 3 - Hole by Hole'!Q146,"="&amp;$Q$3+2))+(COUNTIF('Round 3 - Hole by Hole'!R146,"="&amp;$R$3+2))+(COUNTIF('Round 3 - Hole by Hole'!S146,"="&amp;$S$3+2))+(COUNTIF('Round 3 - Hole by Hole'!T146,"="&amp;$T$3+2))</f>
        <v>0</v>
      </c>
      <c r="V149" s="110">
        <f>SUM(COUNTIF('Round 3 - Hole by Hole'!B146,"&gt;"&amp;$B$3+2.1))+(COUNTIF('Round 3 - Hole by Hole'!C146,"&gt;"&amp;$C$3+2.1))+(COUNTIF('Round 3 - Hole by Hole'!D146,"&gt;"&amp;$D$3+2.1))+(COUNTIF('Round 3 - Hole by Hole'!E146,"&gt;"&amp;$E$3+2.1))+(COUNTIF('Round 3 - Hole by Hole'!F146,"&gt;"&amp;$F$3+2.1))+(COUNTIF('Round 3 - Hole by Hole'!G146,"&gt;"&amp;$G$3+2.1))+(COUNTIF('Round 3 - Hole by Hole'!H146,"&gt;"&amp;$H$3+2.1))+(COUNTIF('Round 3 - Hole by Hole'!I146,"&gt;"&amp;$I$3+2.1))+(COUNTIF('Round 3 - Hole by Hole'!J146,"&gt;"&amp;$J$3+2.1))+(COUNTIF('Round 3 - Hole by Hole'!L146,"&gt;"&amp;$L$3+2.1))+(COUNTIF('Round 3 - Hole by Hole'!M146,"&gt;"&amp;$M$3+2.1))+(COUNTIF('Round 3 - Hole by Hole'!N146,"&gt;"&amp;$N$3+2.1))+(COUNTIF('Round 3 - Hole by Hole'!O146,"&gt;"&amp;$O$3+2.1))+(COUNTIF('Round 3 - Hole by Hole'!P146,"&gt;"&amp;$P$3+2.1))+(COUNTIF('Round 3 - Hole by Hole'!Q146,"&gt;"&amp;$Q$3+2.1))+(COUNTIF('Round 3 - Hole by Hole'!R146,"&gt;"&amp;$R$3+2.1))+(COUNTIF('Round 3 - Hole by Hole'!S146,"&gt;"&amp;$S$3+2.1))+(COUNTIF('Round 3 - Hole by Hole'!T146,"&gt;"&amp;$T$3+2.1))</f>
        <v>1</v>
      </c>
      <c r="X149" s="110">
        <f t="shared" ref="X149:X152" si="213">SUM(C149,J149,Q149)</f>
        <v>0</v>
      </c>
      <c r="Y149" s="110">
        <f t="shared" si="209"/>
        <v>4</v>
      </c>
      <c r="Z149" s="110">
        <f t="shared" si="210"/>
        <v>33</v>
      </c>
      <c r="AA149" s="110">
        <f t="shared" si="211"/>
        <v>16</v>
      </c>
      <c r="AB149" s="110">
        <f t="shared" si="212"/>
        <v>0</v>
      </c>
      <c r="AC149" s="110">
        <f t="shared" ref="AC149:AC152" si="214">SUM(H149,O149,V149)</f>
        <v>1</v>
      </c>
    </row>
    <row r="150" spans="1:29">
      <c r="A150" s="60" t="str">
        <f>'Players by Team'!M52</f>
        <v>MAKAYLA TYRRELL (SLC)</v>
      </c>
      <c r="B150" s="90"/>
      <c r="C150" s="86">
        <f>SUM(COUNTIF('Round 1 - Hole by Hole'!B147,"&lt;"&amp;$B$2-1.9))+(COUNTIF('Round 1 - Hole by Hole'!C147,"&lt;"&amp;$C$2-1.9))+(COUNTIF('Round 1 - Hole by Hole'!D147,"&lt;"&amp;$D$2-1.9))+(COUNTIF('Round 1 - Hole by Hole'!E147,"&lt;"&amp;$E$2-1.9))+(COUNTIF('Round 1 - Hole by Hole'!F147,"&lt;"&amp;$F$2-1.9))+(COUNTIF('Round 1 - Hole by Hole'!G147,"&lt;"&amp;$G$2-1.9))+(COUNTIF('Round 1 - Hole by Hole'!H147,"&lt;"&amp;$H$2-1.9))+(COUNTIF('Round 1 - Hole by Hole'!I147,"&lt;"&amp;$I$2-1.9))+(COUNTIF('Round 1 - Hole by Hole'!J147,"&lt;"&amp;$J$2-1.9))+(COUNTIF('Round 1 - Hole by Hole'!L147,"&lt;"&amp;$L$2-1.9))+(COUNTIF('Round 1 - Hole by Hole'!M147,"&lt;"&amp;$M$2-1.9))+(COUNTIF('Round 1 - Hole by Hole'!N147,"&lt;"&amp;$N$2-1.9))+(COUNTIF('Round 1 - Hole by Hole'!O147,"&lt;"&amp;$O$2-1.9))+(COUNTIF('Round 1 - Hole by Hole'!P147,"&lt;"&amp;$P$2-1.9))+(COUNTIF('Round 1 - Hole by Hole'!Q147,"&lt;"&amp;$Q$2-1.9))+(COUNTIF('Round 1 - Hole by Hole'!R147,"&lt;"&amp;$R$2-1.9))+(COUNTIF('Round 1 - Hole by Hole'!S147,"&lt;"&amp;$S$2-1.9))+(COUNTIF('Round 1 - Hole by Hole'!T147,"&lt;"&amp;$T$2-1.9))</f>
        <v>0</v>
      </c>
      <c r="D150" s="87">
        <f>SUM(COUNTIF('Round 1 - Hole by Hole'!B147,"="&amp;$B$2-1))+(COUNTIF('Round 1 - Hole by Hole'!C147,"="&amp;$C$2-1))+(COUNTIF('Round 1 - Hole by Hole'!D147,"="&amp;$D$2-1))+(COUNTIF('Round 1 - Hole by Hole'!E147,"="&amp;$E$2-1))+(COUNTIF('Round 1 - Hole by Hole'!F147,"="&amp;$F$2-1))+(COUNTIF('Round 1 - Hole by Hole'!G147,"="&amp;$G$2-1))+(COUNTIF('Round 1 - Hole by Hole'!H147,"="&amp;$H$2-1))+(COUNTIF('Round 1 - Hole by Hole'!I147,"="&amp;$I$2-1))+(COUNTIF('Round 1 - Hole by Hole'!J147,"="&amp;$J$2-1))+(COUNTIF('Round 1 - Hole by Hole'!L147,"="&amp;$L$2-1))+(COUNTIF('Round 1 - Hole by Hole'!M147,"="&amp;$M$2-1))+(COUNTIF('Round 1 - Hole by Hole'!N147,"="&amp;$N$2-1))+(COUNTIF('Round 1 - Hole by Hole'!O147,"="&amp;$O$2-1))+(COUNTIF('Round 1 - Hole by Hole'!P147,"="&amp;$P$2-1))+(COUNTIF('Round 1 - Hole by Hole'!Q147,"="&amp;$Q$2-1))+(COUNTIF('Round 1 - Hole by Hole'!R147,"="&amp;$R$2-1))+(COUNTIF('Round 1 - Hole by Hole'!S147,"="&amp;$S$2-1))+(COUNTIF('Round 1 - Hole by Hole'!T147,"="&amp;$T$2-1))</f>
        <v>2</v>
      </c>
      <c r="E150" s="87">
        <f>SUM(COUNTIF('Round 1 - Hole by Hole'!B147,"="&amp;$B$2))+(COUNTIF('Round 1 - Hole by Hole'!C147,"="&amp;$C$2))+(COUNTIF('Round 1 - Hole by Hole'!D147,"="&amp;$D$2))+(COUNTIF('Round 1 - Hole by Hole'!E147,"="&amp;$E$2))+(COUNTIF('Round 1 - Hole by Hole'!F147,"="&amp;$F$2))+(COUNTIF('Round 1 - Hole by Hole'!G147,"="&amp;$G$2))+(COUNTIF('Round 1 - Hole by Hole'!H147,"="&amp;$H$2))+(COUNTIF('Round 1 - Hole by Hole'!I147,"="&amp;$I$2))+(COUNTIF('Round 1 - Hole by Hole'!J147,"="&amp;$J$2))+(COUNTIF('Round 1 - Hole by Hole'!L147,"="&amp;$L$2))+(COUNTIF('Round 1 - Hole by Hole'!M147,"="&amp;$M$2))+(COUNTIF('Round 1 - Hole by Hole'!N147,"="&amp;$N$2))+(COUNTIF('Round 1 - Hole by Hole'!O147,"="&amp;$O$2))+(COUNTIF('Round 1 - Hole by Hole'!P147,"="&amp;$P$2))+(COUNTIF('Round 1 - Hole by Hole'!Q147,"="&amp;$Q$2))+(COUNTIF('Round 1 - Hole by Hole'!R147,"="&amp;$R$2))+(COUNTIF('Round 1 - Hole by Hole'!S147,"="&amp;$S$2))+(COUNTIF('Round 1 - Hole by Hole'!T147,"="&amp;$T$2))</f>
        <v>6</v>
      </c>
      <c r="F150" s="87">
        <f>SUM(COUNTIF('Round 1 - Hole by Hole'!B147,"="&amp;$B$2+1))+(COUNTIF('Round 1 - Hole by Hole'!C147,"="&amp;$C$2+1))+(COUNTIF('Round 1 - Hole by Hole'!D147,"="&amp;$D$2+1))+(COUNTIF('Round 1 - Hole by Hole'!E147,"="&amp;$E$2+1))+(COUNTIF('Round 1 - Hole by Hole'!F147,"="&amp;$F$2+1))+(COUNTIF('Round 1 - Hole by Hole'!G147,"="&amp;$G$2+1))+(COUNTIF('Round 1 - Hole by Hole'!H147,"="&amp;$H$2+1))+(COUNTIF('Round 1 - Hole by Hole'!I147,"="&amp;$I$2+1))+(COUNTIF('Round 1 - Hole by Hole'!J147,"="&amp;$J$2+1))+(COUNTIF('Round 1 - Hole by Hole'!L147,"="&amp;$L$2+1))+(COUNTIF('Round 1 - Hole by Hole'!M147,"="&amp;$M$2+1))+(COUNTIF('Round 1 - Hole by Hole'!N147,"="&amp;$N$2+1))+(COUNTIF('Round 1 - Hole by Hole'!O147,"="&amp;$O$2+1))+(COUNTIF('Round 1 - Hole by Hole'!P147,"="&amp;$P$2+1))+(COUNTIF('Round 1 - Hole by Hole'!Q147,"="&amp;$Q$2+1))+(COUNTIF('Round 1 - Hole by Hole'!R147,"="&amp;$R$2+1))+(COUNTIF('Round 1 - Hole by Hole'!S147,"="&amp;$S$2+1))+(COUNTIF('Round 1 - Hole by Hole'!T147,"="&amp;$T$2+1))</f>
        <v>6</v>
      </c>
      <c r="G150" s="87">
        <f>SUM(COUNTIF('Round 1 - Hole by Hole'!B147,"="&amp;$B$2+2))+(COUNTIF('Round 1 - Hole by Hole'!C147,"="&amp;$C$2+2))+(COUNTIF('Round 1 - Hole by Hole'!D147,"="&amp;$D$2+2))+(COUNTIF('Round 1 - Hole by Hole'!E147,"="&amp;$E$2+2))+(COUNTIF('Round 1 - Hole by Hole'!F147,"="&amp;$F$2+2))+(COUNTIF('Round 1 - Hole by Hole'!G147,"="&amp;$G$2+2))+(COUNTIF('Round 1 - Hole by Hole'!H147,"="&amp;$H$2+2))+(COUNTIF('Round 1 - Hole by Hole'!I147,"="&amp;$I$2+2))+(COUNTIF('Round 1 - Hole by Hole'!J147,"="&amp;$J$2+2))+(COUNTIF('Round 1 - Hole by Hole'!L147,"="&amp;$L$2+2))+(COUNTIF('Round 1 - Hole by Hole'!M147,"="&amp;$M$2+2))+(COUNTIF('Round 1 - Hole by Hole'!N147,"="&amp;$N$2+2))+(COUNTIF('Round 1 - Hole by Hole'!O147,"="&amp;$O$2+2))+(COUNTIF('Round 1 - Hole by Hole'!P147,"="&amp;$P$2+2))+(COUNTIF('Round 1 - Hole by Hole'!Q147,"="&amp;$Q$2+2))+(COUNTIF('Round 1 - Hole by Hole'!R147,"="&amp;$R$2+2))+(COUNTIF('Round 1 - Hole by Hole'!S147,"="&amp;$S$2+2))+(COUNTIF('Round 1 - Hole by Hole'!T147,"="&amp;$T$2+2))</f>
        <v>4</v>
      </c>
      <c r="H150" s="87">
        <f>SUM(COUNTIF('Round 1 - Hole by Hole'!B147,"&gt;"&amp;$B$2+2.1))+(COUNTIF('Round 1 - Hole by Hole'!C147,"&gt;"&amp;$C$2+2.1))+(COUNTIF('Round 1 - Hole by Hole'!D147,"&gt;"&amp;$D$2+2.1))+(COUNTIF('Round 1 - Hole by Hole'!E147,"&gt;"&amp;$E$2+2.1))+(COUNTIF('Round 1 - Hole by Hole'!F147,"&gt;"&amp;$F$2+2.1))+(COUNTIF('Round 1 - Hole by Hole'!G147,"&gt;"&amp;$G$2+2.1))+(COUNTIF('Round 1 - Hole by Hole'!H147,"&gt;"&amp;$H$2+2.1))+(COUNTIF('Round 1 - Hole by Hole'!I147,"&gt;"&amp;$I$2+2.1))+(COUNTIF('Round 1 - Hole by Hole'!J147,"&gt;"&amp;$J$2+2.1))+(COUNTIF('Round 1 - Hole by Hole'!L147,"&gt;"&amp;$L$2+2.1))+(COUNTIF('Round 1 - Hole by Hole'!M147,"&gt;"&amp;$M$2+2.1))+(COUNTIF('Round 1 - Hole by Hole'!N147,"&gt;"&amp;$N$2+2.1))+(COUNTIF('Round 1 - Hole by Hole'!O147,"&gt;"&amp;$O$2+2.1))+(COUNTIF('Round 1 - Hole by Hole'!P147,"&gt;"&amp;$P$2+2.1))+(COUNTIF('Round 1 - Hole by Hole'!Q147,"&gt;"&amp;$Q$2+2.1))+(COUNTIF('Round 1 - Hole by Hole'!R147,"&gt;"&amp;$R$2+2.1))+(COUNTIF('Round 1 - Hole by Hole'!S147,"&gt;"&amp;$S$2+2.1))+(COUNTIF('Round 1 - Hole by Hole'!T147,"&gt;"&amp;$T$2+2.1))</f>
        <v>0</v>
      </c>
      <c r="J150" s="86">
        <f>SUM(COUNTIF('Round 2 - Hole by Hole'!B147,"&lt;"&amp;$B$2-1.9))+(COUNTIF('Round 2 - Hole by Hole'!C147,"&lt;"&amp;$C$2-1.9))+(COUNTIF('Round 2 - Hole by Hole'!D147,"&lt;"&amp;$D$2-1.9))+(COUNTIF('Round 2 - Hole by Hole'!E147,"&lt;"&amp;$E$2-1.9))+(COUNTIF('Round 2 - Hole by Hole'!F147,"&lt;"&amp;$F$2-1.9))+(COUNTIF('Round 2 - Hole by Hole'!G147,"&lt;"&amp;$G$2-1.9))+(COUNTIF('Round 2 - Hole by Hole'!H147,"&lt;"&amp;$H$2-1.9))+(COUNTIF('Round 2 - Hole by Hole'!I147,"&lt;"&amp;$I$2-1.9))+(COUNTIF('Round 2 - Hole by Hole'!J147,"&lt;"&amp;$J$2-1.9))+(COUNTIF('Round 2 - Hole by Hole'!L147,"&lt;"&amp;$L$2-1.9))+(COUNTIF('Round 2 - Hole by Hole'!M147,"&lt;"&amp;$M$2-1.9))+(COUNTIF('Round 2 - Hole by Hole'!N147,"&lt;"&amp;$N$2-1.9))+(COUNTIF('Round 2 - Hole by Hole'!O147,"&lt;"&amp;$O$2-1.9))+(COUNTIF('Round 2 - Hole by Hole'!P147,"&lt;"&amp;$P$2-1.9))+(COUNTIF('Round 2 - Hole by Hole'!Q147,"&lt;"&amp;$Q$2-1.9))+(COUNTIF('Round 2 - Hole by Hole'!R147,"&lt;"&amp;$R$2-1.9))+(COUNTIF('Round 2 - Hole by Hole'!S147,"&lt;"&amp;$S$2-1.9))+(COUNTIF('Round 2 - Hole by Hole'!T147,"&lt;"&amp;$T$2-1.9))</f>
        <v>0</v>
      </c>
      <c r="K150" s="87">
        <f>SUM(COUNTIF('Round 2 - Hole by Hole'!B147,"="&amp;$B$2-1))+(COUNTIF('Round 2 - Hole by Hole'!C147,"="&amp;$C$2-1))+(COUNTIF('Round 2 - Hole by Hole'!D147,"="&amp;$D$2-1))+(COUNTIF('Round 2 - Hole by Hole'!E147,"="&amp;$E$2-1))+(COUNTIF('Round 2 - Hole by Hole'!F147,"="&amp;$F$2-1))+(COUNTIF('Round 2 - Hole by Hole'!G147,"="&amp;$G$2-1))+(COUNTIF('Round 2 - Hole by Hole'!H147,"="&amp;$H$2-1))+(COUNTIF('Round 2 - Hole by Hole'!I147,"="&amp;$I$2-1))+(COUNTIF('Round 2 - Hole by Hole'!J147,"="&amp;$J$2-1))+(COUNTIF('Round 2 - Hole by Hole'!L147,"="&amp;$L$2-1))+(COUNTIF('Round 2 - Hole by Hole'!M147,"="&amp;$M$2-1))+(COUNTIF('Round 2 - Hole by Hole'!N147,"="&amp;$N$2-1))+(COUNTIF('Round 2 - Hole by Hole'!O147,"="&amp;$O$2-1))+(COUNTIF('Round 2 - Hole by Hole'!P147,"="&amp;$P$2-1))+(COUNTIF('Round 2 - Hole by Hole'!Q147,"="&amp;$Q$2-1))+(COUNTIF('Round 2 - Hole by Hole'!R147,"="&amp;$R$2-1))+(COUNTIF('Round 2 - Hole by Hole'!S147,"="&amp;$S$2-1))+(COUNTIF('Round 2 - Hole by Hole'!T147,"="&amp;$T$2-1))</f>
        <v>2</v>
      </c>
      <c r="L150" s="87">
        <f>SUM(COUNTIF('Round 2 - Hole by Hole'!B147,"="&amp;$B$2))+(COUNTIF('Round 2 - Hole by Hole'!C147,"="&amp;$C$2))+(COUNTIF('Round 2 - Hole by Hole'!D147,"="&amp;$D$2))+(COUNTIF('Round 2 - Hole by Hole'!E147,"="&amp;$E$2))+(COUNTIF('Round 2 - Hole by Hole'!F147,"="&amp;$F$2))+(COUNTIF('Round 2 - Hole by Hole'!G147,"="&amp;$G$2))+(COUNTIF('Round 2 - Hole by Hole'!H147,"="&amp;$H$2))+(COUNTIF('Round 2 - Hole by Hole'!I147,"="&amp;$I$2))+(COUNTIF('Round 2 - Hole by Hole'!J147,"="&amp;$J$2))+(COUNTIF('Round 2 - Hole by Hole'!L147,"="&amp;$L$2))+(COUNTIF('Round 2 - Hole by Hole'!M147,"="&amp;$M$2))+(COUNTIF('Round 2 - Hole by Hole'!N147,"="&amp;$N$2))+(COUNTIF('Round 2 - Hole by Hole'!O147,"="&amp;$O$2))+(COUNTIF('Round 2 - Hole by Hole'!P147,"="&amp;$P$2))+(COUNTIF('Round 2 - Hole by Hole'!Q147,"="&amp;$Q$2))+(COUNTIF('Round 2 - Hole by Hole'!R147,"="&amp;$R$2))+(COUNTIF('Round 2 - Hole by Hole'!S147,"="&amp;$S$2))+(COUNTIF('Round 2 - Hole by Hole'!T147,"="&amp;$T$2))</f>
        <v>5</v>
      </c>
      <c r="M150" s="87">
        <f>SUM(COUNTIF('Round 2 - Hole by Hole'!B147,"="&amp;$B$2+1))+(COUNTIF('Round 2 - Hole by Hole'!C147,"="&amp;$C$2+1))+(COUNTIF('Round 2 - Hole by Hole'!D147,"="&amp;$D$2+1))+(COUNTIF('Round 2 - Hole by Hole'!E147,"="&amp;$E$2+1))+(COUNTIF('Round 2 - Hole by Hole'!F147,"="&amp;$F$2+1))+(COUNTIF('Round 2 - Hole by Hole'!G147,"="&amp;$G$2+1))+(COUNTIF('Round 2 - Hole by Hole'!H147,"="&amp;$H$2+1))+(COUNTIF('Round 2 - Hole by Hole'!I147,"="&amp;$I$2+1))+(COUNTIF('Round 2 - Hole by Hole'!J147,"="&amp;$J$2+1))+(COUNTIF('Round 2 - Hole by Hole'!L147,"="&amp;$L$2+1))+(COUNTIF('Round 2 - Hole by Hole'!M147,"="&amp;$M$2+1))+(COUNTIF('Round 2 - Hole by Hole'!N147,"="&amp;$N$2+1))+(COUNTIF('Round 2 - Hole by Hole'!O147,"="&amp;$O$2+1))+(COUNTIF('Round 2 - Hole by Hole'!P147,"="&amp;$P$2+1))+(COUNTIF('Round 2 - Hole by Hole'!Q147,"="&amp;$Q$2+1))+(COUNTIF('Round 2 - Hole by Hole'!R147,"="&amp;$R$2+1))+(COUNTIF('Round 2 - Hole by Hole'!S147,"="&amp;$S$2+1))+(COUNTIF('Round 2 - Hole by Hole'!T147,"="&amp;$T$2+1))</f>
        <v>8</v>
      </c>
      <c r="N150" s="87">
        <f>SUM(COUNTIF('Round 2 - Hole by Hole'!B147,"="&amp;$B$2+2))+(COUNTIF('Round 2 - Hole by Hole'!C147,"="&amp;$C$2+2))+(COUNTIF('Round 2 - Hole by Hole'!D147,"="&amp;$D$2+2))+(COUNTIF('Round 2 - Hole by Hole'!E147,"="&amp;$E$2+2))+(COUNTIF('Round 2 - Hole by Hole'!F147,"="&amp;$F$2+2))+(COUNTIF('Round 2 - Hole by Hole'!G147,"="&amp;$G$2+2))+(COUNTIF('Round 2 - Hole by Hole'!H147,"="&amp;$H$2+2))+(COUNTIF('Round 2 - Hole by Hole'!I147,"="&amp;$I$2+2))+(COUNTIF('Round 2 - Hole by Hole'!J147,"="&amp;$J$2+2))+(COUNTIF('Round 2 - Hole by Hole'!L147,"="&amp;$L$2+2))+(COUNTIF('Round 2 - Hole by Hole'!M147,"="&amp;$M$2+2))+(COUNTIF('Round 2 - Hole by Hole'!N147,"="&amp;$N$2+2))+(COUNTIF('Round 2 - Hole by Hole'!O147,"="&amp;$O$2+2))+(COUNTIF('Round 2 - Hole by Hole'!P147,"="&amp;$P$2+2))+(COUNTIF('Round 2 - Hole by Hole'!Q147,"="&amp;$Q$2+2))+(COUNTIF('Round 2 - Hole by Hole'!R147,"="&amp;$R$2+2))+(COUNTIF('Round 2 - Hole by Hole'!S147,"="&amp;$S$2+2))+(COUNTIF('Round 2 - Hole by Hole'!T147,"="&amp;$T$2+2))</f>
        <v>2</v>
      </c>
      <c r="O150" s="87">
        <f>SUM(COUNTIF('Round 2 - Hole by Hole'!B147,"&gt;"&amp;$B$2+2.1))+(COUNTIF('Round 2 - Hole by Hole'!C147,"&gt;"&amp;$C$2+2.1))+(COUNTIF('Round 2 - Hole by Hole'!D147,"&gt;"&amp;$D$2+2.1))+(COUNTIF('Round 2 - Hole by Hole'!E147,"&gt;"&amp;$E$2+2.1))+(COUNTIF('Round 2 - Hole by Hole'!F147,"&gt;"&amp;$F$2+2.1))+(COUNTIF('Round 2 - Hole by Hole'!G147,"&gt;"&amp;$G$2+2.1))+(COUNTIF('Round 2 - Hole by Hole'!H147,"&gt;"&amp;$H$2+2.1))+(COUNTIF('Round 2 - Hole by Hole'!I147,"&gt;"&amp;$I$2+2.1))+(COUNTIF('Round 2 - Hole by Hole'!J147,"&gt;"&amp;$J$2+2.1))+(COUNTIF('Round 2 - Hole by Hole'!L147,"&gt;"&amp;$L$2+2.1))+(COUNTIF('Round 2 - Hole by Hole'!M147,"&gt;"&amp;$M$2+2.1))+(COUNTIF('Round 2 - Hole by Hole'!N147,"&gt;"&amp;$N$2+2.1))+(COUNTIF('Round 2 - Hole by Hole'!O147,"&gt;"&amp;$O$2+2.1))+(COUNTIF('Round 2 - Hole by Hole'!P147,"&gt;"&amp;$P$2+2.1))+(COUNTIF('Round 2 - Hole by Hole'!Q147,"&gt;"&amp;$Q$2+2.1))+(COUNTIF('Round 2 - Hole by Hole'!R147,"&gt;"&amp;$R$2+2.1))+(COUNTIF('Round 2 - Hole by Hole'!S147,"&gt;"&amp;$S$2+2.1))+(COUNTIF('Round 2 - Hole by Hole'!T147,"&gt;"&amp;$T$2+2.1))</f>
        <v>1</v>
      </c>
      <c r="Q150" s="86">
        <f>SUM(COUNTIF('Round 3 - Hole by Hole'!B147,"&lt;"&amp;$B$3-1.9))+(COUNTIF('Round 3 - Hole by Hole'!C147,"&lt;"&amp;$C$3-1.9))+(COUNTIF('Round 3 - Hole by Hole'!D147,"&lt;"&amp;$D$3-1.9))+(COUNTIF('Round 3 - Hole by Hole'!E147,"&lt;"&amp;$E$3-1.9))+(COUNTIF('Round 3 - Hole by Hole'!F147,"&lt;"&amp;$F$3-1.9))+(COUNTIF('Round 3 - Hole by Hole'!G147,"&lt;"&amp;$G$3-1.9))+(COUNTIF('Round 3 - Hole by Hole'!H147,"&lt;"&amp;$H$3-1.9))+(COUNTIF('Round 3 - Hole by Hole'!I147,"&lt;"&amp;$I$3-1.9))+(COUNTIF('Round 3 - Hole by Hole'!J147,"&lt;"&amp;$J$3-1.9))+(COUNTIF('Round 3 - Hole by Hole'!L147,"&lt;"&amp;$L$3-1.9))+(COUNTIF('Round 3 - Hole by Hole'!M147,"&lt;"&amp;$M$3-1.9))+(COUNTIF('Round 3 - Hole by Hole'!N147,"&lt;"&amp;$N$3-1.9))+(COUNTIF('Round 3 - Hole by Hole'!O147,"&lt;"&amp;$O$3-1.9))+(COUNTIF('Round 3 - Hole by Hole'!P147,"&lt;"&amp;$P$3-1.9))+(COUNTIF('Round 3 - Hole by Hole'!Q147,"&lt;"&amp;$Q$3-1.9))+(COUNTIF('Round 3 - Hole by Hole'!R147,"&lt;"&amp;$R$3-1.9))+(COUNTIF('Round 3 - Hole by Hole'!S147,"&lt;"&amp;$S$3-1.9))+(COUNTIF('Round 3 - Hole by Hole'!T147,"&lt;"&amp;$T$3-1.9))</f>
        <v>0</v>
      </c>
      <c r="R150" s="87">
        <f>SUM(COUNTIF('Round 3 - Hole by Hole'!B147,"="&amp;$B$3-1))+(COUNTIF('Round 3 - Hole by Hole'!C147,"="&amp;$C$3-1))+(COUNTIF('Round 3 - Hole by Hole'!D147,"="&amp;$D$3-1))+(COUNTIF('Round 3 - Hole by Hole'!E147,"="&amp;$E$3-1))+(COUNTIF('Round 3 - Hole by Hole'!F147,"="&amp;$F$3-1))+(COUNTIF('Round 3 - Hole by Hole'!G147,"="&amp;$G$3-1))+(COUNTIF('Round 3 - Hole by Hole'!H147,"="&amp;$H$3-1))+(COUNTIF('Round 3 - Hole by Hole'!I147,"="&amp;$I$3-1))+(COUNTIF('Round 3 - Hole by Hole'!J147,"="&amp;$J$3-1))+(COUNTIF('Round 3 - Hole by Hole'!L147,"="&amp;$L$3-1))+(COUNTIF('Round 3 - Hole by Hole'!M147,"="&amp;$M$3-1))+(COUNTIF('Round 3 - Hole by Hole'!N147,"="&amp;$N$3-1))+(COUNTIF('Round 3 - Hole by Hole'!O147,"="&amp;$O$3-1))+(COUNTIF('Round 3 - Hole by Hole'!P147,"="&amp;$P$3-1))+(COUNTIF('Round 3 - Hole by Hole'!Q147,"="&amp;$Q$3-1))+(COUNTIF('Round 3 - Hole by Hole'!R147,"="&amp;$R$3-1))+(COUNTIF('Round 3 - Hole by Hole'!S147,"="&amp;$S$3-1))+(COUNTIF('Round 3 - Hole by Hole'!T147,"="&amp;$T$3-1))</f>
        <v>3</v>
      </c>
      <c r="S150" s="87">
        <f>SUM(COUNTIF('Round 3 - Hole by Hole'!B147,"="&amp;$B$3))+(COUNTIF('Round 3 - Hole by Hole'!C147,"="&amp;$C$3))+(COUNTIF('Round 3 - Hole by Hole'!D147,"="&amp;$D$3))+(COUNTIF('Round 3 - Hole by Hole'!E147,"="&amp;$E$3))+(COUNTIF('Round 3 - Hole by Hole'!F147,"="&amp;$F$3))+(COUNTIF('Round 3 - Hole by Hole'!G147,"="&amp;$G$3))+(COUNTIF('Round 3 - Hole by Hole'!H147,"="&amp;$H$3))+(COUNTIF('Round 3 - Hole by Hole'!I147,"="&amp;$I$3))+(COUNTIF('Round 3 - Hole by Hole'!J147,"="&amp;$J$3))+(COUNTIF('Round 3 - Hole by Hole'!L147,"="&amp;$L$3))+(COUNTIF('Round 3 - Hole by Hole'!M147,"="&amp;$M$3))+(COUNTIF('Round 3 - Hole by Hole'!N147,"="&amp;$N$3))+(COUNTIF('Round 3 - Hole by Hole'!O147,"="&amp;$O$3))+(COUNTIF('Round 3 - Hole by Hole'!P147,"="&amp;$P$3))+(COUNTIF('Round 3 - Hole by Hole'!Q147,"="&amp;$Q$3))+(COUNTIF('Round 3 - Hole by Hole'!R147,"="&amp;$R$3))+(COUNTIF('Round 3 - Hole by Hole'!S147,"="&amp;$S$3))+(COUNTIF('Round 3 - Hole by Hole'!T147,"="&amp;$T$3))</f>
        <v>8</v>
      </c>
      <c r="T150" s="87">
        <f>SUM(COUNTIF('Round 3 - Hole by Hole'!B147,"="&amp;$B$3+1))+(COUNTIF('Round 3 - Hole by Hole'!C147,"="&amp;$C$3+1))+(COUNTIF('Round 3 - Hole by Hole'!D147,"="&amp;$D$3+1))+(COUNTIF('Round 3 - Hole by Hole'!E147,"="&amp;$E$3+1))+(COUNTIF('Round 3 - Hole by Hole'!F147,"="&amp;$F$3+1))+(COUNTIF('Round 3 - Hole by Hole'!G147,"="&amp;$G$3+1))+(COUNTIF('Round 3 - Hole by Hole'!H147,"="&amp;$H$3+1))+(COUNTIF('Round 3 - Hole by Hole'!I147,"="&amp;$I$3+1))+(COUNTIF('Round 3 - Hole by Hole'!J147,"="&amp;$J$3+1))+(COUNTIF('Round 3 - Hole by Hole'!L147,"="&amp;$L$3+1))+(COUNTIF('Round 3 - Hole by Hole'!M147,"="&amp;$M$3+1))+(COUNTIF('Round 3 - Hole by Hole'!N147,"="&amp;$N$3+1))+(COUNTIF('Round 3 - Hole by Hole'!O147,"="&amp;$O$3+1))+(COUNTIF('Round 3 - Hole by Hole'!P147,"="&amp;$P$3+1))+(COUNTIF('Round 3 - Hole by Hole'!Q147,"="&amp;$Q$3+1))+(COUNTIF('Round 3 - Hole by Hole'!R147,"="&amp;$R$3+1))+(COUNTIF('Round 3 - Hole by Hole'!S147,"="&amp;$S$3+1))+(COUNTIF('Round 3 - Hole by Hole'!T147,"="&amp;$T$3+1))</f>
        <v>6</v>
      </c>
      <c r="U150" s="87">
        <f>SUM(COUNTIF('Round 3 - Hole by Hole'!B147,"="&amp;$B$3+2))+(COUNTIF('Round 3 - Hole by Hole'!C147,"="&amp;$C$3+2))+(COUNTIF('Round 3 - Hole by Hole'!D147,"="&amp;$D$3+2))+(COUNTIF('Round 3 - Hole by Hole'!E147,"="&amp;$E$3+2))+(COUNTIF('Round 3 - Hole by Hole'!F147,"="&amp;$F$3+2))+(COUNTIF('Round 3 - Hole by Hole'!G147,"="&amp;$G$3+2))+(COUNTIF('Round 3 - Hole by Hole'!H147,"="&amp;$H$3+2))+(COUNTIF('Round 3 - Hole by Hole'!I147,"="&amp;$I$3+2))+(COUNTIF('Round 3 - Hole by Hole'!J147,"="&amp;$J$3+2))+(COUNTIF('Round 3 - Hole by Hole'!L147,"="&amp;$L$3+2))+(COUNTIF('Round 3 - Hole by Hole'!M147,"="&amp;$M$3+2))+(COUNTIF('Round 3 - Hole by Hole'!N147,"="&amp;$N$3+2))+(COUNTIF('Round 3 - Hole by Hole'!O147,"="&amp;$O$3+2))+(COUNTIF('Round 3 - Hole by Hole'!P147,"="&amp;$P$3+2))+(COUNTIF('Round 3 - Hole by Hole'!Q147,"="&amp;$Q$3+2))+(COUNTIF('Round 3 - Hole by Hole'!R147,"="&amp;$R$3+2))+(COUNTIF('Round 3 - Hole by Hole'!S147,"="&amp;$S$3+2))+(COUNTIF('Round 3 - Hole by Hole'!T147,"="&amp;$T$3+2))</f>
        <v>1</v>
      </c>
      <c r="V150" s="87">
        <f>SUM(COUNTIF('Round 3 - Hole by Hole'!B147,"&gt;"&amp;$B$3+2.1))+(COUNTIF('Round 3 - Hole by Hole'!C147,"&gt;"&amp;$C$3+2.1))+(COUNTIF('Round 3 - Hole by Hole'!D147,"&gt;"&amp;$D$3+2.1))+(COUNTIF('Round 3 - Hole by Hole'!E147,"&gt;"&amp;$E$3+2.1))+(COUNTIF('Round 3 - Hole by Hole'!F147,"&gt;"&amp;$F$3+2.1))+(COUNTIF('Round 3 - Hole by Hole'!G147,"&gt;"&amp;$G$3+2.1))+(COUNTIF('Round 3 - Hole by Hole'!H147,"&gt;"&amp;$H$3+2.1))+(COUNTIF('Round 3 - Hole by Hole'!I147,"&gt;"&amp;$I$3+2.1))+(COUNTIF('Round 3 - Hole by Hole'!J147,"&gt;"&amp;$J$3+2.1))+(COUNTIF('Round 3 - Hole by Hole'!L147,"&gt;"&amp;$L$3+2.1))+(COUNTIF('Round 3 - Hole by Hole'!M147,"&gt;"&amp;$M$3+2.1))+(COUNTIF('Round 3 - Hole by Hole'!N147,"&gt;"&amp;$N$3+2.1))+(COUNTIF('Round 3 - Hole by Hole'!O147,"&gt;"&amp;$O$3+2.1))+(COUNTIF('Round 3 - Hole by Hole'!P147,"&gt;"&amp;$P$3+2.1))+(COUNTIF('Round 3 - Hole by Hole'!Q147,"&gt;"&amp;$Q$3+2.1))+(COUNTIF('Round 3 - Hole by Hole'!R147,"&gt;"&amp;$R$3+2.1))+(COUNTIF('Round 3 - Hole by Hole'!S147,"&gt;"&amp;$S$3+2.1))+(COUNTIF('Round 3 - Hole by Hole'!T147,"&gt;"&amp;$T$3+2.1))</f>
        <v>0</v>
      </c>
      <c r="X150" s="86">
        <f t="shared" si="213"/>
        <v>0</v>
      </c>
      <c r="Y150" s="86">
        <f t="shared" si="209"/>
        <v>7</v>
      </c>
      <c r="Z150" s="86">
        <f t="shared" si="210"/>
        <v>19</v>
      </c>
      <c r="AA150" s="86">
        <f t="shared" si="211"/>
        <v>20</v>
      </c>
      <c r="AB150" s="86">
        <f t="shared" si="212"/>
        <v>7</v>
      </c>
      <c r="AC150" s="86">
        <f t="shared" si="214"/>
        <v>1</v>
      </c>
    </row>
    <row r="151" spans="1:29">
      <c r="A151" s="60" t="str">
        <f>'Players by Team'!M53</f>
        <v>TRINITY CONRAD (M. HERITAGE)</v>
      </c>
      <c r="B151" s="90"/>
      <c r="C151" s="110">
        <f>SUM(COUNTIF('Round 1 - Hole by Hole'!B148,"&lt;"&amp;$B$2-1.9))+(COUNTIF('Round 1 - Hole by Hole'!C148,"&lt;"&amp;$C$2-1.9))+(COUNTIF('Round 1 - Hole by Hole'!D148,"&lt;"&amp;$D$2-1.9))+(COUNTIF('Round 1 - Hole by Hole'!E148,"&lt;"&amp;$E$2-1.9))+(COUNTIF('Round 1 - Hole by Hole'!F148,"&lt;"&amp;$F$2-1.9))+(COUNTIF('Round 1 - Hole by Hole'!G148,"&lt;"&amp;$G$2-1.9))+(COUNTIF('Round 1 - Hole by Hole'!H148,"&lt;"&amp;$H$2-1.9))+(COUNTIF('Round 1 - Hole by Hole'!I148,"&lt;"&amp;$I$2-1.9))+(COUNTIF('Round 1 - Hole by Hole'!J148,"&lt;"&amp;$J$2-1.9))+(COUNTIF('Round 1 - Hole by Hole'!L148,"&lt;"&amp;$L$2-1.9))+(COUNTIF('Round 1 - Hole by Hole'!M148,"&lt;"&amp;$M$2-1.9))+(COUNTIF('Round 1 - Hole by Hole'!N148,"&lt;"&amp;$N$2-1.9))+(COUNTIF('Round 1 - Hole by Hole'!O148,"&lt;"&amp;$O$2-1.9))+(COUNTIF('Round 1 - Hole by Hole'!P148,"&lt;"&amp;$P$2-1.9))+(COUNTIF('Round 1 - Hole by Hole'!Q148,"&lt;"&amp;$Q$2-1.9))+(COUNTIF('Round 1 - Hole by Hole'!R148,"&lt;"&amp;$R$2-1.9))+(COUNTIF('Round 1 - Hole by Hole'!S148,"&lt;"&amp;$S$2-1.9))+(COUNTIF('Round 1 - Hole by Hole'!T148,"&lt;"&amp;$T$2-1.9))</f>
        <v>0</v>
      </c>
      <c r="D151" s="110">
        <f>SUM(COUNTIF('Round 1 - Hole by Hole'!B148,"="&amp;$B$2-1))+(COUNTIF('Round 1 - Hole by Hole'!C148,"="&amp;$C$2-1))+(COUNTIF('Round 1 - Hole by Hole'!D148,"="&amp;$D$2-1))+(COUNTIF('Round 1 - Hole by Hole'!E148,"="&amp;$E$2-1))+(COUNTIF('Round 1 - Hole by Hole'!F148,"="&amp;$F$2-1))+(COUNTIF('Round 1 - Hole by Hole'!G148,"="&amp;$G$2-1))+(COUNTIF('Round 1 - Hole by Hole'!H148,"="&amp;$H$2-1))+(COUNTIF('Round 1 - Hole by Hole'!I148,"="&amp;$I$2-1))+(COUNTIF('Round 1 - Hole by Hole'!J148,"="&amp;$J$2-1))+(COUNTIF('Round 1 - Hole by Hole'!L148,"="&amp;$L$2-1))+(COUNTIF('Round 1 - Hole by Hole'!M148,"="&amp;$M$2-1))+(COUNTIF('Round 1 - Hole by Hole'!N148,"="&amp;$N$2-1))+(COUNTIF('Round 1 - Hole by Hole'!O148,"="&amp;$O$2-1))+(COUNTIF('Round 1 - Hole by Hole'!P148,"="&amp;$P$2-1))+(COUNTIF('Round 1 - Hole by Hole'!Q148,"="&amp;$Q$2-1))+(COUNTIF('Round 1 - Hole by Hole'!R148,"="&amp;$R$2-1))+(COUNTIF('Round 1 - Hole by Hole'!S148,"="&amp;$S$2-1))+(COUNTIF('Round 1 - Hole by Hole'!T148,"="&amp;$T$2-1))</f>
        <v>0</v>
      </c>
      <c r="E151" s="110">
        <f>SUM(COUNTIF('Round 1 - Hole by Hole'!B148,"="&amp;$B$2))+(COUNTIF('Round 1 - Hole by Hole'!C148,"="&amp;$C$2))+(COUNTIF('Round 1 - Hole by Hole'!D148,"="&amp;$D$2))+(COUNTIF('Round 1 - Hole by Hole'!E148,"="&amp;$E$2))+(COUNTIF('Round 1 - Hole by Hole'!F148,"="&amp;$F$2))+(COUNTIF('Round 1 - Hole by Hole'!G148,"="&amp;$G$2))+(COUNTIF('Round 1 - Hole by Hole'!H148,"="&amp;$H$2))+(COUNTIF('Round 1 - Hole by Hole'!I148,"="&amp;$I$2))+(COUNTIF('Round 1 - Hole by Hole'!J148,"="&amp;$J$2))+(COUNTIF('Round 1 - Hole by Hole'!L148,"="&amp;$L$2))+(COUNTIF('Round 1 - Hole by Hole'!M148,"="&amp;$M$2))+(COUNTIF('Round 1 - Hole by Hole'!N148,"="&amp;$N$2))+(COUNTIF('Round 1 - Hole by Hole'!O148,"="&amp;$O$2))+(COUNTIF('Round 1 - Hole by Hole'!P148,"="&amp;$P$2))+(COUNTIF('Round 1 - Hole by Hole'!Q148,"="&amp;$Q$2))+(COUNTIF('Round 1 - Hole by Hole'!R148,"="&amp;$R$2))+(COUNTIF('Round 1 - Hole by Hole'!S148,"="&amp;$S$2))+(COUNTIF('Round 1 - Hole by Hole'!T148,"="&amp;$T$2))</f>
        <v>2</v>
      </c>
      <c r="F151" s="110">
        <f>SUM(COUNTIF('Round 1 - Hole by Hole'!B148,"="&amp;$B$2+1))+(COUNTIF('Round 1 - Hole by Hole'!C148,"="&amp;$C$2+1))+(COUNTIF('Round 1 - Hole by Hole'!D148,"="&amp;$D$2+1))+(COUNTIF('Round 1 - Hole by Hole'!E148,"="&amp;$E$2+1))+(COUNTIF('Round 1 - Hole by Hole'!F148,"="&amp;$F$2+1))+(COUNTIF('Round 1 - Hole by Hole'!G148,"="&amp;$G$2+1))+(COUNTIF('Round 1 - Hole by Hole'!H148,"="&amp;$H$2+1))+(COUNTIF('Round 1 - Hole by Hole'!I148,"="&amp;$I$2+1))+(COUNTIF('Round 1 - Hole by Hole'!J148,"="&amp;$J$2+1))+(COUNTIF('Round 1 - Hole by Hole'!L148,"="&amp;$L$2+1))+(COUNTIF('Round 1 - Hole by Hole'!M148,"="&amp;$M$2+1))+(COUNTIF('Round 1 - Hole by Hole'!N148,"="&amp;$N$2+1))+(COUNTIF('Round 1 - Hole by Hole'!O148,"="&amp;$O$2+1))+(COUNTIF('Round 1 - Hole by Hole'!P148,"="&amp;$P$2+1))+(COUNTIF('Round 1 - Hole by Hole'!Q148,"="&amp;$Q$2+1))+(COUNTIF('Round 1 - Hole by Hole'!R148,"="&amp;$R$2+1))+(COUNTIF('Round 1 - Hole by Hole'!S148,"="&amp;$S$2+1))+(COUNTIF('Round 1 - Hole by Hole'!T148,"="&amp;$T$2+1))</f>
        <v>7</v>
      </c>
      <c r="G151" s="110">
        <f>SUM(COUNTIF('Round 1 - Hole by Hole'!B148,"="&amp;$B$2+2))+(COUNTIF('Round 1 - Hole by Hole'!C148,"="&amp;$C$2+2))+(COUNTIF('Round 1 - Hole by Hole'!D148,"="&amp;$D$2+2))+(COUNTIF('Round 1 - Hole by Hole'!E148,"="&amp;$E$2+2))+(COUNTIF('Round 1 - Hole by Hole'!F148,"="&amp;$F$2+2))+(COUNTIF('Round 1 - Hole by Hole'!G148,"="&amp;$G$2+2))+(COUNTIF('Round 1 - Hole by Hole'!H148,"="&amp;$H$2+2))+(COUNTIF('Round 1 - Hole by Hole'!I148,"="&amp;$I$2+2))+(COUNTIF('Round 1 - Hole by Hole'!J148,"="&amp;$J$2+2))+(COUNTIF('Round 1 - Hole by Hole'!L148,"="&amp;$L$2+2))+(COUNTIF('Round 1 - Hole by Hole'!M148,"="&amp;$M$2+2))+(COUNTIF('Round 1 - Hole by Hole'!N148,"="&amp;$N$2+2))+(COUNTIF('Round 1 - Hole by Hole'!O148,"="&amp;$O$2+2))+(COUNTIF('Round 1 - Hole by Hole'!P148,"="&amp;$P$2+2))+(COUNTIF('Round 1 - Hole by Hole'!Q148,"="&amp;$Q$2+2))+(COUNTIF('Round 1 - Hole by Hole'!R148,"="&amp;$R$2+2))+(COUNTIF('Round 1 - Hole by Hole'!S148,"="&amp;$S$2+2))+(COUNTIF('Round 1 - Hole by Hole'!T148,"="&amp;$T$2+2))</f>
        <v>4</v>
      </c>
      <c r="H151" s="110">
        <f>SUM(COUNTIF('Round 1 - Hole by Hole'!B148,"&gt;"&amp;$B$2+2.1))+(COUNTIF('Round 1 - Hole by Hole'!C148,"&gt;"&amp;$C$2+2.1))+(COUNTIF('Round 1 - Hole by Hole'!D148,"&gt;"&amp;$D$2+2.1))+(COUNTIF('Round 1 - Hole by Hole'!E148,"&gt;"&amp;$E$2+2.1))+(COUNTIF('Round 1 - Hole by Hole'!F148,"&gt;"&amp;$F$2+2.1))+(COUNTIF('Round 1 - Hole by Hole'!G148,"&gt;"&amp;$G$2+2.1))+(COUNTIF('Round 1 - Hole by Hole'!H148,"&gt;"&amp;$H$2+2.1))+(COUNTIF('Round 1 - Hole by Hole'!I148,"&gt;"&amp;$I$2+2.1))+(COUNTIF('Round 1 - Hole by Hole'!J148,"&gt;"&amp;$J$2+2.1))+(COUNTIF('Round 1 - Hole by Hole'!L148,"&gt;"&amp;$L$2+2.1))+(COUNTIF('Round 1 - Hole by Hole'!M148,"&gt;"&amp;$M$2+2.1))+(COUNTIF('Round 1 - Hole by Hole'!N148,"&gt;"&amp;$N$2+2.1))+(COUNTIF('Round 1 - Hole by Hole'!O148,"&gt;"&amp;$O$2+2.1))+(COUNTIF('Round 1 - Hole by Hole'!P148,"&gt;"&amp;$P$2+2.1))+(COUNTIF('Round 1 - Hole by Hole'!Q148,"&gt;"&amp;$Q$2+2.1))+(COUNTIF('Round 1 - Hole by Hole'!R148,"&gt;"&amp;$R$2+2.1))+(COUNTIF('Round 1 - Hole by Hole'!S148,"&gt;"&amp;$S$2+2.1))+(COUNTIF('Round 1 - Hole by Hole'!T148,"&gt;"&amp;$T$2+2.1))</f>
        <v>5</v>
      </c>
      <c r="J151" s="110">
        <f>SUM(COUNTIF('Round 2 - Hole by Hole'!B148,"&lt;"&amp;$B$2-1.9))+(COUNTIF('Round 2 - Hole by Hole'!C148,"&lt;"&amp;$C$2-1.9))+(COUNTIF('Round 2 - Hole by Hole'!D148,"&lt;"&amp;$D$2-1.9))+(COUNTIF('Round 2 - Hole by Hole'!E148,"&lt;"&amp;$E$2-1.9))+(COUNTIF('Round 2 - Hole by Hole'!F148,"&lt;"&amp;$F$2-1.9))+(COUNTIF('Round 2 - Hole by Hole'!G148,"&lt;"&amp;$G$2-1.9))+(COUNTIF('Round 2 - Hole by Hole'!H148,"&lt;"&amp;$H$2-1.9))+(COUNTIF('Round 2 - Hole by Hole'!I148,"&lt;"&amp;$I$2-1.9))+(COUNTIF('Round 2 - Hole by Hole'!J148,"&lt;"&amp;$J$2-1.9))+(COUNTIF('Round 2 - Hole by Hole'!L148,"&lt;"&amp;$L$2-1.9))+(COUNTIF('Round 2 - Hole by Hole'!M148,"&lt;"&amp;$M$2-1.9))+(COUNTIF('Round 2 - Hole by Hole'!N148,"&lt;"&amp;$N$2-1.9))+(COUNTIF('Round 2 - Hole by Hole'!O148,"&lt;"&amp;$O$2-1.9))+(COUNTIF('Round 2 - Hole by Hole'!P148,"&lt;"&amp;$P$2-1.9))+(COUNTIF('Round 2 - Hole by Hole'!Q148,"&lt;"&amp;$Q$2-1.9))+(COUNTIF('Round 2 - Hole by Hole'!R148,"&lt;"&amp;$R$2-1.9))+(COUNTIF('Round 2 - Hole by Hole'!S148,"&lt;"&amp;$S$2-1.9))+(COUNTIF('Round 2 - Hole by Hole'!T148,"&lt;"&amp;$T$2-1.9))</f>
        <v>0</v>
      </c>
      <c r="K151" s="110">
        <f>SUM(COUNTIF('Round 2 - Hole by Hole'!B148,"="&amp;$B$2-1))+(COUNTIF('Round 2 - Hole by Hole'!C148,"="&amp;$C$2-1))+(COUNTIF('Round 2 - Hole by Hole'!D148,"="&amp;$D$2-1))+(COUNTIF('Round 2 - Hole by Hole'!E148,"="&amp;$E$2-1))+(COUNTIF('Round 2 - Hole by Hole'!F148,"="&amp;$F$2-1))+(COUNTIF('Round 2 - Hole by Hole'!G148,"="&amp;$G$2-1))+(COUNTIF('Round 2 - Hole by Hole'!H148,"="&amp;$H$2-1))+(COUNTIF('Round 2 - Hole by Hole'!I148,"="&amp;$I$2-1))+(COUNTIF('Round 2 - Hole by Hole'!J148,"="&amp;$J$2-1))+(COUNTIF('Round 2 - Hole by Hole'!L148,"="&amp;$L$2-1))+(COUNTIF('Round 2 - Hole by Hole'!M148,"="&amp;$M$2-1))+(COUNTIF('Round 2 - Hole by Hole'!N148,"="&amp;$N$2-1))+(COUNTIF('Round 2 - Hole by Hole'!O148,"="&amp;$O$2-1))+(COUNTIF('Round 2 - Hole by Hole'!P148,"="&amp;$P$2-1))+(COUNTIF('Round 2 - Hole by Hole'!Q148,"="&amp;$Q$2-1))+(COUNTIF('Round 2 - Hole by Hole'!R148,"="&amp;$R$2-1))+(COUNTIF('Round 2 - Hole by Hole'!S148,"="&amp;$S$2-1))+(COUNTIF('Round 2 - Hole by Hole'!T148,"="&amp;$T$2-1))</f>
        <v>0</v>
      </c>
      <c r="L151" s="110">
        <f>SUM(COUNTIF('Round 2 - Hole by Hole'!B148,"="&amp;$B$2))+(COUNTIF('Round 2 - Hole by Hole'!C148,"="&amp;$C$2))+(COUNTIF('Round 2 - Hole by Hole'!D148,"="&amp;$D$2))+(COUNTIF('Round 2 - Hole by Hole'!E148,"="&amp;$E$2))+(COUNTIF('Round 2 - Hole by Hole'!F148,"="&amp;$F$2))+(COUNTIF('Round 2 - Hole by Hole'!G148,"="&amp;$G$2))+(COUNTIF('Round 2 - Hole by Hole'!H148,"="&amp;$H$2))+(COUNTIF('Round 2 - Hole by Hole'!I148,"="&amp;$I$2))+(COUNTIF('Round 2 - Hole by Hole'!J148,"="&amp;$J$2))+(COUNTIF('Round 2 - Hole by Hole'!L148,"="&amp;$L$2))+(COUNTIF('Round 2 - Hole by Hole'!M148,"="&amp;$M$2))+(COUNTIF('Round 2 - Hole by Hole'!N148,"="&amp;$N$2))+(COUNTIF('Round 2 - Hole by Hole'!O148,"="&amp;$O$2))+(COUNTIF('Round 2 - Hole by Hole'!P148,"="&amp;$P$2))+(COUNTIF('Round 2 - Hole by Hole'!Q148,"="&amp;$Q$2))+(COUNTIF('Round 2 - Hole by Hole'!R148,"="&amp;$R$2))+(COUNTIF('Round 2 - Hole by Hole'!S148,"="&amp;$S$2))+(COUNTIF('Round 2 - Hole by Hole'!T148,"="&amp;$T$2))</f>
        <v>4</v>
      </c>
      <c r="M151" s="110">
        <f>SUM(COUNTIF('Round 2 - Hole by Hole'!B148,"="&amp;$B$2+1))+(COUNTIF('Round 2 - Hole by Hole'!C148,"="&amp;$C$2+1))+(COUNTIF('Round 2 - Hole by Hole'!D148,"="&amp;$D$2+1))+(COUNTIF('Round 2 - Hole by Hole'!E148,"="&amp;$E$2+1))+(COUNTIF('Round 2 - Hole by Hole'!F148,"="&amp;$F$2+1))+(COUNTIF('Round 2 - Hole by Hole'!G148,"="&amp;$G$2+1))+(COUNTIF('Round 2 - Hole by Hole'!H148,"="&amp;$H$2+1))+(COUNTIF('Round 2 - Hole by Hole'!I148,"="&amp;$I$2+1))+(COUNTIF('Round 2 - Hole by Hole'!J148,"="&amp;$J$2+1))+(COUNTIF('Round 2 - Hole by Hole'!L148,"="&amp;$L$2+1))+(COUNTIF('Round 2 - Hole by Hole'!M148,"="&amp;$M$2+1))+(COUNTIF('Round 2 - Hole by Hole'!N148,"="&amp;$N$2+1))+(COUNTIF('Round 2 - Hole by Hole'!O148,"="&amp;$O$2+1))+(COUNTIF('Round 2 - Hole by Hole'!P148,"="&amp;$P$2+1))+(COUNTIF('Round 2 - Hole by Hole'!Q148,"="&amp;$Q$2+1))+(COUNTIF('Round 2 - Hole by Hole'!R148,"="&amp;$R$2+1))+(COUNTIF('Round 2 - Hole by Hole'!S148,"="&amp;$S$2+1))+(COUNTIF('Round 2 - Hole by Hole'!T148,"="&amp;$T$2+1))</f>
        <v>7</v>
      </c>
      <c r="N151" s="110">
        <f>SUM(COUNTIF('Round 2 - Hole by Hole'!B148,"="&amp;$B$2+2))+(COUNTIF('Round 2 - Hole by Hole'!C148,"="&amp;$C$2+2))+(COUNTIF('Round 2 - Hole by Hole'!D148,"="&amp;$D$2+2))+(COUNTIF('Round 2 - Hole by Hole'!E148,"="&amp;$E$2+2))+(COUNTIF('Round 2 - Hole by Hole'!F148,"="&amp;$F$2+2))+(COUNTIF('Round 2 - Hole by Hole'!G148,"="&amp;$G$2+2))+(COUNTIF('Round 2 - Hole by Hole'!H148,"="&amp;$H$2+2))+(COUNTIF('Round 2 - Hole by Hole'!I148,"="&amp;$I$2+2))+(COUNTIF('Round 2 - Hole by Hole'!J148,"="&amp;$J$2+2))+(COUNTIF('Round 2 - Hole by Hole'!L148,"="&amp;$L$2+2))+(COUNTIF('Round 2 - Hole by Hole'!M148,"="&amp;$M$2+2))+(COUNTIF('Round 2 - Hole by Hole'!N148,"="&amp;$N$2+2))+(COUNTIF('Round 2 - Hole by Hole'!O148,"="&amp;$O$2+2))+(COUNTIF('Round 2 - Hole by Hole'!P148,"="&amp;$P$2+2))+(COUNTIF('Round 2 - Hole by Hole'!Q148,"="&amp;$Q$2+2))+(COUNTIF('Round 2 - Hole by Hole'!R148,"="&amp;$R$2+2))+(COUNTIF('Round 2 - Hole by Hole'!S148,"="&amp;$S$2+2))+(COUNTIF('Round 2 - Hole by Hole'!T148,"="&amp;$T$2+2))</f>
        <v>6</v>
      </c>
      <c r="O151" s="110">
        <f>SUM(COUNTIF('Round 2 - Hole by Hole'!B148,"&gt;"&amp;$B$2+2.1))+(COUNTIF('Round 2 - Hole by Hole'!C148,"&gt;"&amp;$C$2+2.1))+(COUNTIF('Round 2 - Hole by Hole'!D148,"&gt;"&amp;$D$2+2.1))+(COUNTIF('Round 2 - Hole by Hole'!E148,"&gt;"&amp;$E$2+2.1))+(COUNTIF('Round 2 - Hole by Hole'!F148,"&gt;"&amp;$F$2+2.1))+(COUNTIF('Round 2 - Hole by Hole'!G148,"&gt;"&amp;$G$2+2.1))+(COUNTIF('Round 2 - Hole by Hole'!H148,"&gt;"&amp;$H$2+2.1))+(COUNTIF('Round 2 - Hole by Hole'!I148,"&gt;"&amp;$I$2+2.1))+(COUNTIF('Round 2 - Hole by Hole'!J148,"&gt;"&amp;$J$2+2.1))+(COUNTIF('Round 2 - Hole by Hole'!L148,"&gt;"&amp;$L$2+2.1))+(COUNTIF('Round 2 - Hole by Hole'!M148,"&gt;"&amp;$M$2+2.1))+(COUNTIF('Round 2 - Hole by Hole'!N148,"&gt;"&amp;$N$2+2.1))+(COUNTIF('Round 2 - Hole by Hole'!O148,"&gt;"&amp;$O$2+2.1))+(COUNTIF('Round 2 - Hole by Hole'!P148,"&gt;"&amp;$P$2+2.1))+(COUNTIF('Round 2 - Hole by Hole'!Q148,"&gt;"&amp;$Q$2+2.1))+(COUNTIF('Round 2 - Hole by Hole'!R148,"&gt;"&amp;$R$2+2.1))+(COUNTIF('Round 2 - Hole by Hole'!S148,"&gt;"&amp;$S$2+2.1))+(COUNTIF('Round 2 - Hole by Hole'!T148,"&gt;"&amp;$T$2+2.1))</f>
        <v>1</v>
      </c>
      <c r="Q151" s="110">
        <f>SUM(COUNTIF('Round 3 - Hole by Hole'!B148,"&lt;"&amp;$B$3-1.9))+(COUNTIF('Round 3 - Hole by Hole'!C148,"&lt;"&amp;$C$3-1.9))+(COUNTIF('Round 3 - Hole by Hole'!D148,"&lt;"&amp;$D$3-1.9))+(COUNTIF('Round 3 - Hole by Hole'!E148,"&lt;"&amp;$E$3-1.9))+(COUNTIF('Round 3 - Hole by Hole'!F148,"&lt;"&amp;$F$3-1.9))+(COUNTIF('Round 3 - Hole by Hole'!G148,"&lt;"&amp;$G$3-1.9))+(COUNTIF('Round 3 - Hole by Hole'!H148,"&lt;"&amp;$H$3-1.9))+(COUNTIF('Round 3 - Hole by Hole'!I148,"&lt;"&amp;$I$3-1.9))+(COUNTIF('Round 3 - Hole by Hole'!J148,"&lt;"&amp;$J$3-1.9))+(COUNTIF('Round 3 - Hole by Hole'!L148,"&lt;"&amp;$L$3-1.9))+(COUNTIF('Round 3 - Hole by Hole'!M148,"&lt;"&amp;$M$3-1.9))+(COUNTIF('Round 3 - Hole by Hole'!N148,"&lt;"&amp;$N$3-1.9))+(COUNTIF('Round 3 - Hole by Hole'!O148,"&lt;"&amp;$O$3-1.9))+(COUNTIF('Round 3 - Hole by Hole'!P148,"&lt;"&amp;$P$3-1.9))+(COUNTIF('Round 3 - Hole by Hole'!Q148,"&lt;"&amp;$Q$3-1.9))+(COUNTIF('Round 3 - Hole by Hole'!R148,"&lt;"&amp;$R$3-1.9))+(COUNTIF('Round 3 - Hole by Hole'!S148,"&lt;"&amp;$S$3-1.9))+(COUNTIF('Round 3 - Hole by Hole'!T148,"&lt;"&amp;$T$3-1.9))</f>
        <v>0</v>
      </c>
      <c r="R151" s="110">
        <f>SUM(COUNTIF('Round 3 - Hole by Hole'!B148,"="&amp;$B$3-1))+(COUNTIF('Round 3 - Hole by Hole'!C148,"="&amp;$C$3-1))+(COUNTIF('Round 3 - Hole by Hole'!D148,"="&amp;$D$3-1))+(COUNTIF('Round 3 - Hole by Hole'!E148,"="&amp;$E$3-1))+(COUNTIF('Round 3 - Hole by Hole'!F148,"="&amp;$F$3-1))+(COUNTIF('Round 3 - Hole by Hole'!G148,"="&amp;$G$3-1))+(COUNTIF('Round 3 - Hole by Hole'!H148,"="&amp;$H$3-1))+(COUNTIF('Round 3 - Hole by Hole'!I148,"="&amp;$I$3-1))+(COUNTIF('Round 3 - Hole by Hole'!J148,"="&amp;$J$3-1))+(COUNTIF('Round 3 - Hole by Hole'!L148,"="&amp;$L$3-1))+(COUNTIF('Round 3 - Hole by Hole'!M148,"="&amp;$M$3-1))+(COUNTIF('Round 3 - Hole by Hole'!N148,"="&amp;$N$3-1))+(COUNTIF('Round 3 - Hole by Hole'!O148,"="&amp;$O$3-1))+(COUNTIF('Round 3 - Hole by Hole'!P148,"="&amp;$P$3-1))+(COUNTIF('Round 3 - Hole by Hole'!Q148,"="&amp;$Q$3-1))+(COUNTIF('Round 3 - Hole by Hole'!R148,"="&amp;$R$3-1))+(COUNTIF('Round 3 - Hole by Hole'!S148,"="&amp;$S$3-1))+(COUNTIF('Round 3 - Hole by Hole'!T148,"="&amp;$T$3-1))</f>
        <v>0</v>
      </c>
      <c r="S151" s="110">
        <f>SUM(COUNTIF('Round 3 - Hole by Hole'!B148,"="&amp;$B$3))+(COUNTIF('Round 3 - Hole by Hole'!C148,"="&amp;$C$3))+(COUNTIF('Round 3 - Hole by Hole'!D148,"="&amp;$D$3))+(COUNTIF('Round 3 - Hole by Hole'!E148,"="&amp;$E$3))+(COUNTIF('Round 3 - Hole by Hole'!F148,"="&amp;$F$3))+(COUNTIF('Round 3 - Hole by Hole'!G148,"="&amp;$G$3))+(COUNTIF('Round 3 - Hole by Hole'!H148,"="&amp;$H$3))+(COUNTIF('Round 3 - Hole by Hole'!I148,"="&amp;$I$3))+(COUNTIF('Round 3 - Hole by Hole'!J148,"="&amp;$J$3))+(COUNTIF('Round 3 - Hole by Hole'!L148,"="&amp;$L$3))+(COUNTIF('Round 3 - Hole by Hole'!M148,"="&amp;$M$3))+(COUNTIF('Round 3 - Hole by Hole'!N148,"="&amp;$N$3))+(COUNTIF('Round 3 - Hole by Hole'!O148,"="&amp;$O$3))+(COUNTIF('Round 3 - Hole by Hole'!P148,"="&amp;$P$3))+(COUNTIF('Round 3 - Hole by Hole'!Q148,"="&amp;$Q$3))+(COUNTIF('Round 3 - Hole by Hole'!R148,"="&amp;$R$3))+(COUNTIF('Round 3 - Hole by Hole'!S148,"="&amp;$S$3))+(COUNTIF('Round 3 - Hole by Hole'!T148,"="&amp;$T$3))</f>
        <v>3</v>
      </c>
      <c r="T151" s="110">
        <f>SUM(COUNTIF('Round 3 - Hole by Hole'!B148,"="&amp;$B$3+1))+(COUNTIF('Round 3 - Hole by Hole'!C148,"="&amp;$C$3+1))+(COUNTIF('Round 3 - Hole by Hole'!D148,"="&amp;$D$3+1))+(COUNTIF('Round 3 - Hole by Hole'!E148,"="&amp;$E$3+1))+(COUNTIF('Round 3 - Hole by Hole'!F148,"="&amp;$F$3+1))+(COUNTIF('Round 3 - Hole by Hole'!G148,"="&amp;$G$3+1))+(COUNTIF('Round 3 - Hole by Hole'!H148,"="&amp;$H$3+1))+(COUNTIF('Round 3 - Hole by Hole'!I148,"="&amp;$I$3+1))+(COUNTIF('Round 3 - Hole by Hole'!J148,"="&amp;$J$3+1))+(COUNTIF('Round 3 - Hole by Hole'!L148,"="&amp;$L$3+1))+(COUNTIF('Round 3 - Hole by Hole'!M148,"="&amp;$M$3+1))+(COUNTIF('Round 3 - Hole by Hole'!N148,"="&amp;$N$3+1))+(COUNTIF('Round 3 - Hole by Hole'!O148,"="&amp;$O$3+1))+(COUNTIF('Round 3 - Hole by Hole'!P148,"="&amp;$P$3+1))+(COUNTIF('Round 3 - Hole by Hole'!Q148,"="&amp;$Q$3+1))+(COUNTIF('Round 3 - Hole by Hole'!R148,"="&amp;$R$3+1))+(COUNTIF('Round 3 - Hole by Hole'!S148,"="&amp;$S$3+1))+(COUNTIF('Round 3 - Hole by Hole'!T148,"="&amp;$T$3+1))</f>
        <v>7</v>
      </c>
      <c r="U151" s="110">
        <f>SUM(COUNTIF('Round 3 - Hole by Hole'!B148,"="&amp;$B$3+2))+(COUNTIF('Round 3 - Hole by Hole'!C148,"="&amp;$C$3+2))+(COUNTIF('Round 3 - Hole by Hole'!D148,"="&amp;$D$3+2))+(COUNTIF('Round 3 - Hole by Hole'!E148,"="&amp;$E$3+2))+(COUNTIF('Round 3 - Hole by Hole'!F148,"="&amp;$F$3+2))+(COUNTIF('Round 3 - Hole by Hole'!G148,"="&amp;$G$3+2))+(COUNTIF('Round 3 - Hole by Hole'!H148,"="&amp;$H$3+2))+(COUNTIF('Round 3 - Hole by Hole'!I148,"="&amp;$I$3+2))+(COUNTIF('Round 3 - Hole by Hole'!J148,"="&amp;$J$3+2))+(COUNTIF('Round 3 - Hole by Hole'!L148,"="&amp;$L$3+2))+(COUNTIF('Round 3 - Hole by Hole'!M148,"="&amp;$M$3+2))+(COUNTIF('Round 3 - Hole by Hole'!N148,"="&amp;$N$3+2))+(COUNTIF('Round 3 - Hole by Hole'!O148,"="&amp;$O$3+2))+(COUNTIF('Round 3 - Hole by Hole'!P148,"="&amp;$P$3+2))+(COUNTIF('Round 3 - Hole by Hole'!Q148,"="&amp;$Q$3+2))+(COUNTIF('Round 3 - Hole by Hole'!R148,"="&amp;$R$3+2))+(COUNTIF('Round 3 - Hole by Hole'!S148,"="&amp;$S$3+2))+(COUNTIF('Round 3 - Hole by Hole'!T148,"="&amp;$T$3+2))</f>
        <v>5</v>
      </c>
      <c r="V151" s="110">
        <f>SUM(COUNTIF('Round 3 - Hole by Hole'!B148,"&gt;"&amp;$B$3+2.1))+(COUNTIF('Round 3 - Hole by Hole'!C148,"&gt;"&amp;$C$3+2.1))+(COUNTIF('Round 3 - Hole by Hole'!D148,"&gt;"&amp;$D$3+2.1))+(COUNTIF('Round 3 - Hole by Hole'!E148,"&gt;"&amp;$E$3+2.1))+(COUNTIF('Round 3 - Hole by Hole'!F148,"&gt;"&amp;$F$3+2.1))+(COUNTIF('Round 3 - Hole by Hole'!G148,"&gt;"&amp;$G$3+2.1))+(COUNTIF('Round 3 - Hole by Hole'!H148,"&gt;"&amp;$H$3+2.1))+(COUNTIF('Round 3 - Hole by Hole'!I148,"&gt;"&amp;$I$3+2.1))+(COUNTIF('Round 3 - Hole by Hole'!J148,"&gt;"&amp;$J$3+2.1))+(COUNTIF('Round 3 - Hole by Hole'!L148,"&gt;"&amp;$L$3+2.1))+(COUNTIF('Round 3 - Hole by Hole'!M148,"&gt;"&amp;$M$3+2.1))+(COUNTIF('Round 3 - Hole by Hole'!N148,"&gt;"&amp;$N$3+2.1))+(COUNTIF('Round 3 - Hole by Hole'!O148,"&gt;"&amp;$O$3+2.1))+(COUNTIF('Round 3 - Hole by Hole'!P148,"&gt;"&amp;$P$3+2.1))+(COUNTIF('Round 3 - Hole by Hole'!Q148,"&gt;"&amp;$Q$3+2.1))+(COUNTIF('Round 3 - Hole by Hole'!R148,"&gt;"&amp;$R$3+2.1))+(COUNTIF('Round 3 - Hole by Hole'!S148,"&gt;"&amp;$S$3+2.1))+(COUNTIF('Round 3 - Hole by Hole'!T148,"&gt;"&amp;$T$3+2.1))</f>
        <v>3</v>
      </c>
      <c r="X151" s="110">
        <f t="shared" si="213"/>
        <v>0</v>
      </c>
      <c r="Y151" s="110">
        <f t="shared" si="209"/>
        <v>0</v>
      </c>
      <c r="Z151" s="110">
        <f t="shared" si="210"/>
        <v>9</v>
      </c>
      <c r="AA151" s="110">
        <f t="shared" si="211"/>
        <v>21</v>
      </c>
      <c r="AB151" s="110">
        <f t="shared" si="212"/>
        <v>15</v>
      </c>
      <c r="AC151" s="110">
        <f t="shared" si="214"/>
        <v>9</v>
      </c>
    </row>
    <row r="152" spans="1:29">
      <c r="A152" s="60">
        <f>'Players by Team'!M54</f>
        <v>0</v>
      </c>
      <c r="B152" s="90"/>
      <c r="C152" s="86">
        <f>SUM(COUNTIF('Round 1 - Hole by Hole'!B149,"&lt;"&amp;$B$2-1.9))+(COUNTIF('Round 1 - Hole by Hole'!C149,"&lt;"&amp;$C$2-1.9))+(COUNTIF('Round 1 - Hole by Hole'!D149,"&lt;"&amp;$D$2-1.9))+(COUNTIF('Round 1 - Hole by Hole'!E149,"&lt;"&amp;$E$2-1.9))+(COUNTIF('Round 1 - Hole by Hole'!F149,"&lt;"&amp;$F$2-1.9))+(COUNTIF('Round 1 - Hole by Hole'!G149,"&lt;"&amp;$G$2-1.9))+(COUNTIF('Round 1 - Hole by Hole'!H149,"&lt;"&amp;$H$2-1.9))+(COUNTIF('Round 1 - Hole by Hole'!I149,"&lt;"&amp;$I$2-1.9))+(COUNTIF('Round 1 - Hole by Hole'!J149,"&lt;"&amp;$J$2-1.9))+(COUNTIF('Round 1 - Hole by Hole'!L149,"&lt;"&amp;$L$2-1.9))+(COUNTIF('Round 1 - Hole by Hole'!M149,"&lt;"&amp;$M$2-1.9))+(COUNTIF('Round 1 - Hole by Hole'!N149,"&lt;"&amp;$N$2-1.9))+(COUNTIF('Round 1 - Hole by Hole'!O149,"&lt;"&amp;$O$2-1.9))+(COUNTIF('Round 1 - Hole by Hole'!P149,"&lt;"&amp;$P$2-1.9))+(COUNTIF('Round 1 - Hole by Hole'!Q149,"&lt;"&amp;$Q$2-1.9))+(COUNTIF('Round 1 - Hole by Hole'!R149,"&lt;"&amp;$R$2-1.9))+(COUNTIF('Round 1 - Hole by Hole'!S149,"&lt;"&amp;$S$2-1.9))+(COUNTIF('Round 1 - Hole by Hole'!T149,"&lt;"&amp;$T$2-1.9))</f>
        <v>0</v>
      </c>
      <c r="D152" s="87">
        <f>SUM(COUNTIF('Round 1 - Hole by Hole'!B149,"="&amp;$B$2-1))+(COUNTIF('Round 1 - Hole by Hole'!C149,"="&amp;$C$2-1))+(COUNTIF('Round 1 - Hole by Hole'!D149,"="&amp;$D$2-1))+(COUNTIF('Round 1 - Hole by Hole'!E149,"="&amp;$E$2-1))+(COUNTIF('Round 1 - Hole by Hole'!F149,"="&amp;$F$2-1))+(COUNTIF('Round 1 - Hole by Hole'!G149,"="&amp;$G$2-1))+(COUNTIF('Round 1 - Hole by Hole'!H149,"="&amp;$H$2-1))+(COUNTIF('Round 1 - Hole by Hole'!I149,"="&amp;$I$2-1))+(COUNTIF('Round 1 - Hole by Hole'!J149,"="&amp;$J$2-1))+(COUNTIF('Round 1 - Hole by Hole'!L149,"="&amp;$L$2-1))+(COUNTIF('Round 1 - Hole by Hole'!M149,"="&amp;$M$2-1))+(COUNTIF('Round 1 - Hole by Hole'!N149,"="&amp;$N$2-1))+(COUNTIF('Round 1 - Hole by Hole'!O149,"="&amp;$O$2-1))+(COUNTIF('Round 1 - Hole by Hole'!P149,"="&amp;$P$2-1))+(COUNTIF('Round 1 - Hole by Hole'!Q149,"="&amp;$Q$2-1))+(COUNTIF('Round 1 - Hole by Hole'!R149,"="&amp;$R$2-1))+(COUNTIF('Round 1 - Hole by Hole'!S149,"="&amp;$S$2-1))+(COUNTIF('Round 1 - Hole by Hole'!T149,"="&amp;$T$2-1))</f>
        <v>0</v>
      </c>
      <c r="E152" s="87">
        <f>SUM(COUNTIF('Round 1 - Hole by Hole'!B149,"="&amp;$B$2))+(COUNTIF('Round 1 - Hole by Hole'!C149,"="&amp;$C$2))+(COUNTIF('Round 1 - Hole by Hole'!D149,"="&amp;$D$2))+(COUNTIF('Round 1 - Hole by Hole'!E149,"="&amp;$E$2))+(COUNTIF('Round 1 - Hole by Hole'!F149,"="&amp;$F$2))+(COUNTIF('Round 1 - Hole by Hole'!G149,"="&amp;$G$2))+(COUNTIF('Round 1 - Hole by Hole'!H149,"="&amp;$H$2))+(COUNTIF('Round 1 - Hole by Hole'!I149,"="&amp;$I$2))+(COUNTIF('Round 1 - Hole by Hole'!J149,"="&amp;$J$2))+(COUNTIF('Round 1 - Hole by Hole'!L149,"="&amp;$L$2))+(COUNTIF('Round 1 - Hole by Hole'!M149,"="&amp;$M$2))+(COUNTIF('Round 1 - Hole by Hole'!N149,"="&amp;$N$2))+(COUNTIF('Round 1 - Hole by Hole'!O149,"="&amp;$O$2))+(COUNTIF('Round 1 - Hole by Hole'!P149,"="&amp;$P$2))+(COUNTIF('Round 1 - Hole by Hole'!Q149,"="&amp;$Q$2))+(COUNTIF('Round 1 - Hole by Hole'!R149,"="&amp;$R$2))+(COUNTIF('Round 1 - Hole by Hole'!S149,"="&amp;$S$2))+(COUNTIF('Round 1 - Hole by Hole'!T149,"="&amp;$T$2))</f>
        <v>0</v>
      </c>
      <c r="F152" s="87">
        <f>SUM(COUNTIF('Round 1 - Hole by Hole'!B149,"="&amp;$B$2+1))+(COUNTIF('Round 1 - Hole by Hole'!C149,"="&amp;$C$2+1))+(COUNTIF('Round 1 - Hole by Hole'!D149,"="&amp;$D$2+1))+(COUNTIF('Round 1 - Hole by Hole'!E149,"="&amp;$E$2+1))+(COUNTIF('Round 1 - Hole by Hole'!F149,"="&amp;$F$2+1))+(COUNTIF('Round 1 - Hole by Hole'!G149,"="&amp;$G$2+1))+(COUNTIF('Round 1 - Hole by Hole'!H149,"="&amp;$H$2+1))+(COUNTIF('Round 1 - Hole by Hole'!I149,"="&amp;$I$2+1))+(COUNTIF('Round 1 - Hole by Hole'!J149,"="&amp;$J$2+1))+(COUNTIF('Round 1 - Hole by Hole'!L149,"="&amp;$L$2+1))+(COUNTIF('Round 1 - Hole by Hole'!M149,"="&amp;$M$2+1))+(COUNTIF('Round 1 - Hole by Hole'!N149,"="&amp;$N$2+1))+(COUNTIF('Round 1 - Hole by Hole'!O149,"="&amp;$O$2+1))+(COUNTIF('Round 1 - Hole by Hole'!P149,"="&amp;$P$2+1))+(COUNTIF('Round 1 - Hole by Hole'!Q149,"="&amp;$Q$2+1))+(COUNTIF('Round 1 - Hole by Hole'!R149,"="&amp;$R$2+1))+(COUNTIF('Round 1 - Hole by Hole'!S149,"="&amp;$S$2+1))+(COUNTIF('Round 1 - Hole by Hole'!T149,"="&amp;$T$2+1))</f>
        <v>0</v>
      </c>
      <c r="G152" s="87">
        <f>SUM(COUNTIF('Round 1 - Hole by Hole'!B149,"="&amp;$B$2+2))+(COUNTIF('Round 1 - Hole by Hole'!C149,"="&amp;$C$2+2))+(COUNTIF('Round 1 - Hole by Hole'!D149,"="&amp;$D$2+2))+(COUNTIF('Round 1 - Hole by Hole'!E149,"="&amp;$E$2+2))+(COUNTIF('Round 1 - Hole by Hole'!F149,"="&amp;$F$2+2))+(COUNTIF('Round 1 - Hole by Hole'!G149,"="&amp;$G$2+2))+(COUNTIF('Round 1 - Hole by Hole'!H149,"="&amp;$H$2+2))+(COUNTIF('Round 1 - Hole by Hole'!I149,"="&amp;$I$2+2))+(COUNTIF('Round 1 - Hole by Hole'!J149,"="&amp;$J$2+2))+(COUNTIF('Round 1 - Hole by Hole'!L149,"="&amp;$L$2+2))+(COUNTIF('Round 1 - Hole by Hole'!M149,"="&amp;$M$2+2))+(COUNTIF('Round 1 - Hole by Hole'!N149,"="&amp;$N$2+2))+(COUNTIF('Round 1 - Hole by Hole'!O149,"="&amp;$O$2+2))+(COUNTIF('Round 1 - Hole by Hole'!P149,"="&amp;$P$2+2))+(COUNTIF('Round 1 - Hole by Hole'!Q149,"="&amp;$Q$2+2))+(COUNTIF('Round 1 - Hole by Hole'!R149,"="&amp;$R$2+2))+(COUNTIF('Round 1 - Hole by Hole'!S149,"="&amp;$S$2+2))+(COUNTIF('Round 1 - Hole by Hole'!T149,"="&amp;$T$2+2))</f>
        <v>0</v>
      </c>
      <c r="H152" s="87">
        <f>SUM(COUNTIF('Round 1 - Hole by Hole'!B149,"&gt;"&amp;$B$2+2.1))+(COUNTIF('Round 1 - Hole by Hole'!C149,"&gt;"&amp;$C$2+2.1))+(COUNTIF('Round 1 - Hole by Hole'!D149,"&gt;"&amp;$D$2+2.1))+(COUNTIF('Round 1 - Hole by Hole'!E149,"&gt;"&amp;$E$2+2.1))+(COUNTIF('Round 1 - Hole by Hole'!F149,"&gt;"&amp;$F$2+2.1))+(COUNTIF('Round 1 - Hole by Hole'!G149,"&gt;"&amp;$G$2+2.1))+(COUNTIF('Round 1 - Hole by Hole'!H149,"&gt;"&amp;$H$2+2.1))+(COUNTIF('Round 1 - Hole by Hole'!I149,"&gt;"&amp;$I$2+2.1))+(COUNTIF('Round 1 - Hole by Hole'!J149,"&gt;"&amp;$J$2+2.1))+(COUNTIF('Round 1 - Hole by Hole'!L149,"&gt;"&amp;$L$2+2.1))+(COUNTIF('Round 1 - Hole by Hole'!M149,"&gt;"&amp;$M$2+2.1))+(COUNTIF('Round 1 - Hole by Hole'!N149,"&gt;"&amp;$N$2+2.1))+(COUNTIF('Round 1 - Hole by Hole'!O149,"&gt;"&amp;$O$2+2.1))+(COUNTIF('Round 1 - Hole by Hole'!P149,"&gt;"&amp;$P$2+2.1))+(COUNTIF('Round 1 - Hole by Hole'!Q149,"&gt;"&amp;$Q$2+2.1))+(COUNTIF('Round 1 - Hole by Hole'!R149,"&gt;"&amp;$R$2+2.1))+(COUNTIF('Round 1 - Hole by Hole'!S149,"&gt;"&amp;$S$2+2.1))+(COUNTIF('Round 1 - Hole by Hole'!T149,"&gt;"&amp;$T$2+2.1))</f>
        <v>0</v>
      </c>
      <c r="J152" s="86">
        <f>SUM(COUNTIF('Round 2 - Hole by Hole'!B149,"&lt;"&amp;$B$2-1.9))+(COUNTIF('Round 2 - Hole by Hole'!C149,"&lt;"&amp;$C$2-1.9))+(COUNTIF('Round 2 - Hole by Hole'!D149,"&lt;"&amp;$D$2-1.9))+(COUNTIF('Round 2 - Hole by Hole'!E149,"&lt;"&amp;$E$2-1.9))+(COUNTIF('Round 2 - Hole by Hole'!F149,"&lt;"&amp;$F$2-1.9))+(COUNTIF('Round 2 - Hole by Hole'!G149,"&lt;"&amp;$G$2-1.9))+(COUNTIF('Round 2 - Hole by Hole'!H149,"&lt;"&amp;$H$2-1.9))+(COUNTIF('Round 2 - Hole by Hole'!I149,"&lt;"&amp;$I$2-1.9))+(COUNTIF('Round 2 - Hole by Hole'!J149,"&lt;"&amp;$J$2-1.9))+(COUNTIF('Round 2 - Hole by Hole'!L149,"&lt;"&amp;$L$2-1.9))+(COUNTIF('Round 2 - Hole by Hole'!M149,"&lt;"&amp;$M$2-1.9))+(COUNTIF('Round 2 - Hole by Hole'!N149,"&lt;"&amp;$N$2-1.9))+(COUNTIF('Round 2 - Hole by Hole'!O149,"&lt;"&amp;$O$2-1.9))+(COUNTIF('Round 2 - Hole by Hole'!P149,"&lt;"&amp;$P$2-1.9))+(COUNTIF('Round 2 - Hole by Hole'!Q149,"&lt;"&amp;$Q$2-1.9))+(COUNTIF('Round 2 - Hole by Hole'!R149,"&lt;"&amp;$R$2-1.9))+(COUNTIF('Round 2 - Hole by Hole'!S149,"&lt;"&amp;$S$2-1.9))+(COUNTIF('Round 2 - Hole by Hole'!T149,"&lt;"&amp;$T$2-1.9))</f>
        <v>0</v>
      </c>
      <c r="K152" s="87">
        <f>SUM(COUNTIF('Round 2 - Hole by Hole'!B149,"="&amp;$B$2-1))+(COUNTIF('Round 2 - Hole by Hole'!C149,"="&amp;$C$2-1))+(COUNTIF('Round 2 - Hole by Hole'!D149,"="&amp;$D$2-1))+(COUNTIF('Round 2 - Hole by Hole'!E149,"="&amp;$E$2-1))+(COUNTIF('Round 2 - Hole by Hole'!F149,"="&amp;$F$2-1))+(COUNTIF('Round 2 - Hole by Hole'!G149,"="&amp;$G$2-1))+(COUNTIF('Round 2 - Hole by Hole'!H149,"="&amp;$H$2-1))+(COUNTIF('Round 2 - Hole by Hole'!I149,"="&amp;$I$2-1))+(COUNTIF('Round 2 - Hole by Hole'!J149,"="&amp;$J$2-1))+(COUNTIF('Round 2 - Hole by Hole'!L149,"="&amp;$L$2-1))+(COUNTIF('Round 2 - Hole by Hole'!M149,"="&amp;$M$2-1))+(COUNTIF('Round 2 - Hole by Hole'!N149,"="&amp;$N$2-1))+(COUNTIF('Round 2 - Hole by Hole'!O149,"="&amp;$O$2-1))+(COUNTIF('Round 2 - Hole by Hole'!P149,"="&amp;$P$2-1))+(COUNTIF('Round 2 - Hole by Hole'!Q149,"="&amp;$Q$2-1))+(COUNTIF('Round 2 - Hole by Hole'!R149,"="&amp;$R$2-1))+(COUNTIF('Round 2 - Hole by Hole'!S149,"="&amp;$S$2-1))+(COUNTIF('Round 2 - Hole by Hole'!T149,"="&amp;$T$2-1))</f>
        <v>0</v>
      </c>
      <c r="L152" s="87">
        <f>SUM(COUNTIF('Round 2 - Hole by Hole'!B149,"="&amp;$B$2))+(COUNTIF('Round 2 - Hole by Hole'!C149,"="&amp;$C$2))+(COUNTIF('Round 2 - Hole by Hole'!D149,"="&amp;$D$2))+(COUNTIF('Round 2 - Hole by Hole'!E149,"="&amp;$E$2))+(COUNTIF('Round 2 - Hole by Hole'!F149,"="&amp;$F$2))+(COUNTIF('Round 2 - Hole by Hole'!G149,"="&amp;$G$2))+(COUNTIF('Round 2 - Hole by Hole'!H149,"="&amp;$H$2))+(COUNTIF('Round 2 - Hole by Hole'!I149,"="&amp;$I$2))+(COUNTIF('Round 2 - Hole by Hole'!J149,"="&amp;$J$2))+(COUNTIF('Round 2 - Hole by Hole'!L149,"="&amp;$L$2))+(COUNTIF('Round 2 - Hole by Hole'!M149,"="&amp;$M$2))+(COUNTIF('Round 2 - Hole by Hole'!N149,"="&amp;$N$2))+(COUNTIF('Round 2 - Hole by Hole'!O149,"="&amp;$O$2))+(COUNTIF('Round 2 - Hole by Hole'!P149,"="&amp;$P$2))+(COUNTIF('Round 2 - Hole by Hole'!Q149,"="&amp;$Q$2))+(COUNTIF('Round 2 - Hole by Hole'!R149,"="&amp;$R$2))+(COUNTIF('Round 2 - Hole by Hole'!S149,"="&amp;$S$2))+(COUNTIF('Round 2 - Hole by Hole'!T149,"="&amp;$T$2))</f>
        <v>0</v>
      </c>
      <c r="M152" s="87">
        <f>SUM(COUNTIF('Round 2 - Hole by Hole'!B149,"="&amp;$B$2+1))+(COUNTIF('Round 2 - Hole by Hole'!C149,"="&amp;$C$2+1))+(COUNTIF('Round 2 - Hole by Hole'!D149,"="&amp;$D$2+1))+(COUNTIF('Round 2 - Hole by Hole'!E149,"="&amp;$E$2+1))+(COUNTIF('Round 2 - Hole by Hole'!F149,"="&amp;$F$2+1))+(COUNTIF('Round 2 - Hole by Hole'!G149,"="&amp;$G$2+1))+(COUNTIF('Round 2 - Hole by Hole'!H149,"="&amp;$H$2+1))+(COUNTIF('Round 2 - Hole by Hole'!I149,"="&amp;$I$2+1))+(COUNTIF('Round 2 - Hole by Hole'!J149,"="&amp;$J$2+1))+(COUNTIF('Round 2 - Hole by Hole'!L149,"="&amp;$L$2+1))+(COUNTIF('Round 2 - Hole by Hole'!M149,"="&amp;$M$2+1))+(COUNTIF('Round 2 - Hole by Hole'!N149,"="&amp;$N$2+1))+(COUNTIF('Round 2 - Hole by Hole'!O149,"="&amp;$O$2+1))+(COUNTIF('Round 2 - Hole by Hole'!P149,"="&amp;$P$2+1))+(COUNTIF('Round 2 - Hole by Hole'!Q149,"="&amp;$Q$2+1))+(COUNTIF('Round 2 - Hole by Hole'!R149,"="&amp;$R$2+1))+(COUNTIF('Round 2 - Hole by Hole'!S149,"="&amp;$S$2+1))+(COUNTIF('Round 2 - Hole by Hole'!T149,"="&amp;$T$2+1))</f>
        <v>0</v>
      </c>
      <c r="N152" s="87">
        <f>SUM(COUNTIF('Round 2 - Hole by Hole'!B149,"="&amp;$B$2+2))+(COUNTIF('Round 2 - Hole by Hole'!C149,"="&amp;$C$2+2))+(COUNTIF('Round 2 - Hole by Hole'!D149,"="&amp;$D$2+2))+(COUNTIF('Round 2 - Hole by Hole'!E149,"="&amp;$E$2+2))+(COUNTIF('Round 2 - Hole by Hole'!F149,"="&amp;$F$2+2))+(COUNTIF('Round 2 - Hole by Hole'!G149,"="&amp;$G$2+2))+(COUNTIF('Round 2 - Hole by Hole'!H149,"="&amp;$H$2+2))+(COUNTIF('Round 2 - Hole by Hole'!I149,"="&amp;$I$2+2))+(COUNTIF('Round 2 - Hole by Hole'!J149,"="&amp;$J$2+2))+(COUNTIF('Round 2 - Hole by Hole'!L149,"="&amp;$L$2+2))+(COUNTIF('Round 2 - Hole by Hole'!M149,"="&amp;$M$2+2))+(COUNTIF('Round 2 - Hole by Hole'!N149,"="&amp;$N$2+2))+(COUNTIF('Round 2 - Hole by Hole'!O149,"="&amp;$O$2+2))+(COUNTIF('Round 2 - Hole by Hole'!P149,"="&amp;$P$2+2))+(COUNTIF('Round 2 - Hole by Hole'!Q149,"="&amp;$Q$2+2))+(COUNTIF('Round 2 - Hole by Hole'!R149,"="&amp;$R$2+2))+(COUNTIF('Round 2 - Hole by Hole'!S149,"="&amp;$S$2+2))+(COUNTIF('Round 2 - Hole by Hole'!T149,"="&amp;$T$2+2))</f>
        <v>0</v>
      </c>
      <c r="O152" s="87">
        <f>SUM(COUNTIF('Round 2 - Hole by Hole'!B149,"&gt;"&amp;$B$2+2.1))+(COUNTIF('Round 2 - Hole by Hole'!C149,"&gt;"&amp;$C$2+2.1))+(COUNTIF('Round 2 - Hole by Hole'!D149,"&gt;"&amp;$D$2+2.1))+(COUNTIF('Round 2 - Hole by Hole'!E149,"&gt;"&amp;$E$2+2.1))+(COUNTIF('Round 2 - Hole by Hole'!F149,"&gt;"&amp;$F$2+2.1))+(COUNTIF('Round 2 - Hole by Hole'!G149,"&gt;"&amp;$G$2+2.1))+(COUNTIF('Round 2 - Hole by Hole'!H149,"&gt;"&amp;$H$2+2.1))+(COUNTIF('Round 2 - Hole by Hole'!I149,"&gt;"&amp;$I$2+2.1))+(COUNTIF('Round 2 - Hole by Hole'!J149,"&gt;"&amp;$J$2+2.1))+(COUNTIF('Round 2 - Hole by Hole'!L149,"&gt;"&amp;$L$2+2.1))+(COUNTIF('Round 2 - Hole by Hole'!M149,"&gt;"&amp;$M$2+2.1))+(COUNTIF('Round 2 - Hole by Hole'!N149,"&gt;"&amp;$N$2+2.1))+(COUNTIF('Round 2 - Hole by Hole'!O149,"&gt;"&amp;$O$2+2.1))+(COUNTIF('Round 2 - Hole by Hole'!P149,"&gt;"&amp;$P$2+2.1))+(COUNTIF('Round 2 - Hole by Hole'!Q149,"&gt;"&amp;$Q$2+2.1))+(COUNTIF('Round 2 - Hole by Hole'!R149,"&gt;"&amp;$R$2+2.1))+(COUNTIF('Round 2 - Hole by Hole'!S149,"&gt;"&amp;$S$2+2.1))+(COUNTIF('Round 2 - Hole by Hole'!T149,"&gt;"&amp;$T$2+2.1))</f>
        <v>0</v>
      </c>
      <c r="Q152" s="86">
        <f>SUM(COUNTIF('Round 3 - Hole by Hole'!B149,"&lt;"&amp;$B$3-1.9))+(COUNTIF('Round 3 - Hole by Hole'!C149,"&lt;"&amp;$C$3-1.9))+(COUNTIF('Round 3 - Hole by Hole'!D149,"&lt;"&amp;$D$3-1.9))+(COUNTIF('Round 3 - Hole by Hole'!E149,"&lt;"&amp;$E$3-1.9))+(COUNTIF('Round 3 - Hole by Hole'!F149,"&lt;"&amp;$F$3-1.9))+(COUNTIF('Round 3 - Hole by Hole'!G149,"&lt;"&amp;$G$3-1.9))+(COUNTIF('Round 3 - Hole by Hole'!H149,"&lt;"&amp;$H$3-1.9))+(COUNTIF('Round 3 - Hole by Hole'!I149,"&lt;"&amp;$I$3-1.9))+(COUNTIF('Round 3 - Hole by Hole'!J149,"&lt;"&amp;$J$3-1.9))+(COUNTIF('Round 3 - Hole by Hole'!L149,"&lt;"&amp;$L$3-1.9))+(COUNTIF('Round 3 - Hole by Hole'!M149,"&lt;"&amp;$M$3-1.9))+(COUNTIF('Round 3 - Hole by Hole'!N149,"&lt;"&amp;$N$3-1.9))+(COUNTIF('Round 3 - Hole by Hole'!O149,"&lt;"&amp;$O$3-1.9))+(COUNTIF('Round 3 - Hole by Hole'!P149,"&lt;"&amp;$P$3-1.9))+(COUNTIF('Round 3 - Hole by Hole'!Q149,"&lt;"&amp;$Q$3-1.9))+(COUNTIF('Round 3 - Hole by Hole'!R149,"&lt;"&amp;$R$3-1.9))+(COUNTIF('Round 3 - Hole by Hole'!S149,"&lt;"&amp;$S$3-1.9))+(COUNTIF('Round 3 - Hole by Hole'!T149,"&lt;"&amp;$T$3-1.9))</f>
        <v>0</v>
      </c>
      <c r="R152" s="87">
        <f>SUM(COUNTIF('Round 3 - Hole by Hole'!B149,"="&amp;$B$3-1))+(COUNTIF('Round 3 - Hole by Hole'!C149,"="&amp;$C$3-1))+(COUNTIF('Round 3 - Hole by Hole'!D149,"="&amp;$D$3-1))+(COUNTIF('Round 3 - Hole by Hole'!E149,"="&amp;$E$3-1))+(COUNTIF('Round 3 - Hole by Hole'!F149,"="&amp;$F$3-1))+(COUNTIF('Round 3 - Hole by Hole'!G149,"="&amp;$G$3-1))+(COUNTIF('Round 3 - Hole by Hole'!H149,"="&amp;$H$3-1))+(COUNTIF('Round 3 - Hole by Hole'!I149,"="&amp;$I$3-1))+(COUNTIF('Round 3 - Hole by Hole'!J149,"="&amp;$J$3-1))+(COUNTIF('Round 3 - Hole by Hole'!L149,"="&amp;$L$3-1))+(COUNTIF('Round 3 - Hole by Hole'!M149,"="&amp;$M$3-1))+(COUNTIF('Round 3 - Hole by Hole'!N149,"="&amp;$N$3-1))+(COUNTIF('Round 3 - Hole by Hole'!O149,"="&amp;$O$3-1))+(COUNTIF('Round 3 - Hole by Hole'!P149,"="&amp;$P$3-1))+(COUNTIF('Round 3 - Hole by Hole'!Q149,"="&amp;$Q$3-1))+(COUNTIF('Round 3 - Hole by Hole'!R149,"="&amp;$R$3-1))+(COUNTIF('Round 3 - Hole by Hole'!S149,"="&amp;$S$3-1))+(COUNTIF('Round 3 - Hole by Hole'!T149,"="&amp;$T$3-1))</f>
        <v>0</v>
      </c>
      <c r="S152" s="87">
        <f>SUM(COUNTIF('Round 3 - Hole by Hole'!B149,"="&amp;$B$3))+(COUNTIF('Round 3 - Hole by Hole'!C149,"="&amp;$C$3))+(COUNTIF('Round 3 - Hole by Hole'!D149,"="&amp;$D$3))+(COUNTIF('Round 3 - Hole by Hole'!E149,"="&amp;$E$3))+(COUNTIF('Round 3 - Hole by Hole'!F149,"="&amp;$F$3))+(COUNTIF('Round 3 - Hole by Hole'!G149,"="&amp;$G$3))+(COUNTIF('Round 3 - Hole by Hole'!H149,"="&amp;$H$3))+(COUNTIF('Round 3 - Hole by Hole'!I149,"="&amp;$I$3))+(COUNTIF('Round 3 - Hole by Hole'!J149,"="&amp;$J$3))+(COUNTIF('Round 3 - Hole by Hole'!L149,"="&amp;$L$3))+(COUNTIF('Round 3 - Hole by Hole'!M149,"="&amp;$M$3))+(COUNTIF('Round 3 - Hole by Hole'!N149,"="&amp;$N$3))+(COUNTIF('Round 3 - Hole by Hole'!O149,"="&amp;$O$3))+(COUNTIF('Round 3 - Hole by Hole'!P149,"="&amp;$P$3))+(COUNTIF('Round 3 - Hole by Hole'!Q149,"="&amp;$Q$3))+(COUNTIF('Round 3 - Hole by Hole'!R149,"="&amp;$R$3))+(COUNTIF('Round 3 - Hole by Hole'!S149,"="&amp;$S$3))+(COUNTIF('Round 3 - Hole by Hole'!T149,"="&amp;$T$3))</f>
        <v>0</v>
      </c>
      <c r="T152" s="87">
        <f>SUM(COUNTIF('Round 3 - Hole by Hole'!B149,"="&amp;$B$3+1))+(COUNTIF('Round 3 - Hole by Hole'!C149,"="&amp;$C$3+1))+(COUNTIF('Round 3 - Hole by Hole'!D149,"="&amp;$D$3+1))+(COUNTIF('Round 3 - Hole by Hole'!E149,"="&amp;$E$3+1))+(COUNTIF('Round 3 - Hole by Hole'!F149,"="&amp;$F$3+1))+(COUNTIF('Round 3 - Hole by Hole'!G149,"="&amp;$G$3+1))+(COUNTIF('Round 3 - Hole by Hole'!H149,"="&amp;$H$3+1))+(COUNTIF('Round 3 - Hole by Hole'!I149,"="&amp;$I$3+1))+(COUNTIF('Round 3 - Hole by Hole'!J149,"="&amp;$J$3+1))+(COUNTIF('Round 3 - Hole by Hole'!L149,"="&amp;$L$3+1))+(COUNTIF('Round 3 - Hole by Hole'!M149,"="&amp;$M$3+1))+(COUNTIF('Round 3 - Hole by Hole'!N149,"="&amp;$N$3+1))+(COUNTIF('Round 3 - Hole by Hole'!O149,"="&amp;$O$3+1))+(COUNTIF('Round 3 - Hole by Hole'!P149,"="&amp;$P$3+1))+(COUNTIF('Round 3 - Hole by Hole'!Q149,"="&amp;$Q$3+1))+(COUNTIF('Round 3 - Hole by Hole'!R149,"="&amp;$R$3+1))+(COUNTIF('Round 3 - Hole by Hole'!S149,"="&amp;$S$3+1))+(COUNTIF('Round 3 - Hole by Hole'!T149,"="&amp;$T$3+1))</f>
        <v>0</v>
      </c>
      <c r="U152" s="87">
        <f>SUM(COUNTIF('Round 3 - Hole by Hole'!B149,"="&amp;$B$3+2))+(COUNTIF('Round 3 - Hole by Hole'!C149,"="&amp;$C$3+2))+(COUNTIF('Round 3 - Hole by Hole'!D149,"="&amp;$D$3+2))+(COUNTIF('Round 3 - Hole by Hole'!E149,"="&amp;$E$3+2))+(COUNTIF('Round 3 - Hole by Hole'!F149,"="&amp;$F$3+2))+(COUNTIF('Round 3 - Hole by Hole'!G149,"="&amp;$G$3+2))+(COUNTIF('Round 3 - Hole by Hole'!H149,"="&amp;$H$3+2))+(COUNTIF('Round 3 - Hole by Hole'!I149,"="&amp;$I$3+2))+(COUNTIF('Round 3 - Hole by Hole'!J149,"="&amp;$J$3+2))+(COUNTIF('Round 3 - Hole by Hole'!L149,"="&amp;$L$3+2))+(COUNTIF('Round 3 - Hole by Hole'!M149,"="&amp;$M$3+2))+(COUNTIF('Round 3 - Hole by Hole'!N149,"="&amp;$N$3+2))+(COUNTIF('Round 3 - Hole by Hole'!O149,"="&amp;$O$3+2))+(COUNTIF('Round 3 - Hole by Hole'!P149,"="&amp;$P$3+2))+(COUNTIF('Round 3 - Hole by Hole'!Q149,"="&amp;$Q$3+2))+(COUNTIF('Round 3 - Hole by Hole'!R149,"="&amp;$R$3+2))+(COUNTIF('Round 3 - Hole by Hole'!S149,"="&amp;$S$3+2))+(COUNTIF('Round 3 - Hole by Hole'!T149,"="&amp;$T$3+2))</f>
        <v>0</v>
      </c>
      <c r="V152" s="87">
        <f>SUM(COUNTIF('Round 3 - Hole by Hole'!B149,"&gt;"&amp;$B$3+2.1))+(COUNTIF('Round 3 - Hole by Hole'!C149,"&gt;"&amp;$C$3+2.1))+(COUNTIF('Round 3 - Hole by Hole'!D149,"&gt;"&amp;$D$3+2.1))+(COUNTIF('Round 3 - Hole by Hole'!E149,"&gt;"&amp;$E$3+2.1))+(COUNTIF('Round 3 - Hole by Hole'!F149,"&gt;"&amp;$F$3+2.1))+(COUNTIF('Round 3 - Hole by Hole'!G149,"&gt;"&amp;$G$3+2.1))+(COUNTIF('Round 3 - Hole by Hole'!H149,"&gt;"&amp;$H$3+2.1))+(COUNTIF('Round 3 - Hole by Hole'!I149,"&gt;"&amp;$I$3+2.1))+(COUNTIF('Round 3 - Hole by Hole'!J149,"&gt;"&amp;$J$3+2.1))+(COUNTIF('Round 3 - Hole by Hole'!L149,"&gt;"&amp;$L$3+2.1))+(COUNTIF('Round 3 - Hole by Hole'!M149,"&gt;"&amp;$M$3+2.1))+(COUNTIF('Round 3 - Hole by Hole'!N149,"&gt;"&amp;$N$3+2.1))+(COUNTIF('Round 3 - Hole by Hole'!O149,"&gt;"&amp;$O$3+2.1))+(COUNTIF('Round 3 - Hole by Hole'!P149,"&gt;"&amp;$P$3+2.1))+(COUNTIF('Round 3 - Hole by Hole'!Q149,"&gt;"&amp;$Q$3+2.1))+(COUNTIF('Round 3 - Hole by Hole'!R149,"&gt;"&amp;$R$3+2.1))+(COUNTIF('Round 3 - Hole by Hole'!S149,"&gt;"&amp;$S$3+2.1))+(COUNTIF('Round 3 - Hole by Hole'!T149,"&gt;"&amp;$T$3+2.1))</f>
        <v>0</v>
      </c>
      <c r="X152" s="86">
        <f t="shared" si="213"/>
        <v>0</v>
      </c>
      <c r="Y152" s="86">
        <f t="shared" si="209"/>
        <v>0</v>
      </c>
      <c r="Z152" s="86">
        <f t="shared" si="210"/>
        <v>0</v>
      </c>
      <c r="AA152" s="86">
        <f t="shared" si="211"/>
        <v>0</v>
      </c>
      <c r="AB152" s="86">
        <f t="shared" si="212"/>
        <v>0</v>
      </c>
      <c r="AC152" s="86">
        <f t="shared" si="214"/>
        <v>0</v>
      </c>
    </row>
  </sheetData>
  <sheetProtection algorithmName="SHA-512" hashValue="/oNBCA0cOxwalBmxLjTpJTs86uB1USeh0EQBkMPDysBMJYiEdNUXWa5PS+iRwJqmm+o120cc4PXLfjaGE83Meg==" saltValue="gzFIEFjkM9iEtq0QyikIPw==" spinCount="100000" sheet="1" objects="1" scenarios="1" selectLockedCells="1" selectUnlockedCells="1"/>
  <mergeCells count="4">
    <mergeCell ref="C5:H5"/>
    <mergeCell ref="J5:O5"/>
    <mergeCell ref="Q5:V5"/>
    <mergeCell ref="X5:A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45"/>
  <sheetViews>
    <sheetView workbookViewId="0">
      <selection activeCell="N16" sqref="N16"/>
    </sheetView>
  </sheetViews>
  <sheetFormatPr defaultColWidth="8.6640625" defaultRowHeight="15"/>
  <cols>
    <col min="1" max="9" width="7.88671875" customWidth="1"/>
    <col min="10" max="13" width="15.6640625" customWidth="1"/>
  </cols>
  <sheetData>
    <row r="1" spans="1:13" ht="15.75" customHeight="1" thickBot="1">
      <c r="A1" s="153" t="s">
        <v>13</v>
      </c>
      <c r="B1" s="154"/>
      <c r="C1" s="154"/>
      <c r="D1" s="154"/>
      <c r="E1" s="154"/>
      <c r="F1" s="154"/>
      <c r="G1" s="154"/>
      <c r="H1" s="154"/>
      <c r="I1" s="154"/>
      <c r="J1" s="152"/>
      <c r="K1" s="152"/>
      <c r="L1" s="152"/>
      <c r="M1" s="152"/>
    </row>
    <row r="2" spans="1:13" ht="15.75" customHeight="1" thickBot="1">
      <c r="A2" s="155"/>
      <c r="B2" s="156"/>
      <c r="C2" s="156"/>
      <c r="D2" s="156"/>
      <c r="E2" s="156"/>
      <c r="F2" s="156"/>
      <c r="G2" s="156"/>
      <c r="H2" s="156"/>
      <c r="I2" s="156"/>
      <c r="J2" s="152"/>
      <c r="K2" s="152"/>
      <c r="L2" s="152"/>
      <c r="M2" s="152"/>
    </row>
    <row r="3" spans="1:13" ht="15.75" customHeight="1" thickBot="1">
      <c r="A3" s="155"/>
      <c r="B3" s="156"/>
      <c r="C3" s="156"/>
      <c r="D3" s="156"/>
      <c r="E3" s="156"/>
      <c r="F3" s="156"/>
      <c r="G3" s="156"/>
      <c r="H3" s="156"/>
      <c r="I3" s="156"/>
      <c r="J3" s="152"/>
      <c r="K3" s="152"/>
      <c r="L3" s="152"/>
      <c r="M3" s="152"/>
    </row>
    <row r="4" spans="1:13" ht="15.75" customHeight="1" thickBot="1">
      <c r="A4" s="155"/>
      <c r="B4" s="156"/>
      <c r="C4" s="156"/>
      <c r="D4" s="156"/>
      <c r="E4" s="156"/>
      <c r="F4" s="156"/>
      <c r="G4" s="156"/>
      <c r="H4" s="156"/>
      <c r="I4" s="156"/>
      <c r="J4" s="152"/>
      <c r="K4" s="152"/>
      <c r="L4" s="152"/>
      <c r="M4" s="152"/>
    </row>
    <row r="5" spans="1:13" ht="15.75" customHeight="1" thickBot="1">
      <c r="A5" s="157"/>
      <c r="B5" s="158"/>
      <c r="C5" s="158"/>
      <c r="D5" s="158"/>
      <c r="E5" s="158"/>
      <c r="F5" s="158"/>
      <c r="G5" s="158"/>
      <c r="H5" s="158"/>
      <c r="I5" s="158"/>
      <c r="J5" s="152"/>
      <c r="K5" s="152"/>
      <c r="L5" s="152"/>
      <c r="M5" s="152"/>
    </row>
    <row r="6" spans="1:13" ht="5.25" customHeight="1" thickBot="1">
      <c r="A6" s="41"/>
      <c r="J6" s="120"/>
      <c r="K6" s="120"/>
      <c r="L6" s="120"/>
      <c r="M6" s="120"/>
    </row>
    <row r="7" spans="1:13" ht="13.5" customHeight="1" thickBot="1">
      <c r="A7" s="159" t="s">
        <v>21</v>
      </c>
      <c r="B7" s="160"/>
      <c r="C7" s="160"/>
      <c r="D7" s="160"/>
      <c r="E7" s="160"/>
      <c r="F7" s="160"/>
      <c r="G7" s="160"/>
      <c r="H7" s="160"/>
      <c r="I7" s="160"/>
      <c r="J7" s="150"/>
      <c r="K7" s="150"/>
      <c r="L7" s="150"/>
      <c r="M7" s="150"/>
    </row>
    <row r="8" spans="1:13" ht="13.5" customHeight="1" thickBot="1">
      <c r="A8" s="161"/>
      <c r="B8" s="162"/>
      <c r="C8" s="162"/>
      <c r="D8" s="162"/>
      <c r="E8" s="162"/>
      <c r="F8" s="162"/>
      <c r="G8" s="162"/>
      <c r="H8" s="162"/>
      <c r="I8" s="162"/>
      <c r="J8" s="150"/>
      <c r="K8" s="150"/>
      <c r="L8" s="150"/>
      <c r="M8" s="150"/>
    </row>
    <row r="9" spans="1:13" ht="13.5" customHeight="1" thickBot="1">
      <c r="A9" s="161"/>
      <c r="B9" s="162"/>
      <c r="C9" s="162"/>
      <c r="D9" s="162"/>
      <c r="E9" s="162"/>
      <c r="F9" s="162"/>
      <c r="G9" s="162"/>
      <c r="H9" s="162"/>
      <c r="I9" s="162"/>
      <c r="J9" s="150"/>
      <c r="K9" s="150"/>
      <c r="L9" s="150"/>
      <c r="M9" s="150"/>
    </row>
    <row r="10" spans="1:13" ht="13.5" customHeight="1" thickBot="1">
      <c r="A10" s="161"/>
      <c r="B10" s="162"/>
      <c r="C10" s="162"/>
      <c r="D10" s="162"/>
      <c r="E10" s="162"/>
      <c r="F10" s="162"/>
      <c r="G10" s="162"/>
      <c r="H10" s="162"/>
      <c r="I10" s="162"/>
      <c r="J10" s="150"/>
      <c r="K10" s="150"/>
      <c r="L10" s="150"/>
      <c r="M10" s="150"/>
    </row>
    <row r="11" spans="1:13" ht="13.5" customHeight="1" thickBot="1">
      <c r="A11" s="163" t="s">
        <v>70</v>
      </c>
      <c r="B11" s="164"/>
      <c r="C11" s="164"/>
      <c r="D11" s="164"/>
      <c r="E11" s="164"/>
      <c r="F11" s="164"/>
      <c r="G11" s="164"/>
      <c r="H11" s="164"/>
      <c r="I11" s="164"/>
      <c r="J11" s="150"/>
      <c r="K11" s="150"/>
      <c r="L11" s="150"/>
      <c r="M11" s="150"/>
    </row>
    <row r="12" spans="1:13" ht="13.5" customHeight="1" thickBot="1">
      <c r="A12" s="165"/>
      <c r="B12" s="166"/>
      <c r="C12" s="166"/>
      <c r="D12" s="166"/>
      <c r="E12" s="166"/>
      <c r="F12" s="166"/>
      <c r="G12" s="166"/>
      <c r="H12" s="166"/>
      <c r="I12" s="166"/>
      <c r="J12" s="150"/>
      <c r="K12" s="150"/>
      <c r="L12" s="150"/>
      <c r="M12" s="150"/>
    </row>
    <row r="13" spans="1:13" ht="4.5" customHeight="1" thickBot="1">
      <c r="A13" s="40"/>
      <c r="B13" s="40"/>
      <c r="C13" s="40"/>
      <c r="D13" s="40"/>
      <c r="E13" s="40"/>
      <c r="F13" s="40"/>
      <c r="G13" s="40"/>
      <c r="H13" s="40"/>
      <c r="I13" s="40"/>
      <c r="J13" s="121"/>
      <c r="K13" s="121"/>
      <c r="L13" s="121"/>
      <c r="M13" s="121"/>
    </row>
    <row r="14" spans="1:13" ht="13.5" customHeight="1" thickBot="1">
      <c r="A14" s="159" t="s">
        <v>22</v>
      </c>
      <c r="B14" s="160"/>
      <c r="C14" s="160"/>
      <c r="D14" s="160"/>
      <c r="E14" s="160"/>
      <c r="F14" s="160"/>
      <c r="G14" s="160"/>
      <c r="H14" s="160"/>
      <c r="I14" s="160"/>
      <c r="J14" s="150"/>
      <c r="K14" s="150"/>
      <c r="L14" s="150"/>
      <c r="M14" s="150"/>
    </row>
    <row r="15" spans="1:13" ht="13.5" customHeight="1" thickBot="1">
      <c r="A15" s="161"/>
      <c r="B15" s="162"/>
      <c r="C15" s="162"/>
      <c r="D15" s="162"/>
      <c r="E15" s="162"/>
      <c r="F15" s="162"/>
      <c r="G15" s="162"/>
      <c r="H15" s="162"/>
      <c r="I15" s="162"/>
      <c r="J15" s="150"/>
      <c r="K15" s="150"/>
      <c r="L15" s="150"/>
      <c r="M15" s="150"/>
    </row>
    <row r="16" spans="1:13" ht="13.5" customHeight="1" thickBot="1">
      <c r="A16" s="161"/>
      <c r="B16" s="162"/>
      <c r="C16" s="162"/>
      <c r="D16" s="162"/>
      <c r="E16" s="162"/>
      <c r="F16" s="162"/>
      <c r="G16" s="162"/>
      <c r="H16" s="162"/>
      <c r="I16" s="162"/>
      <c r="J16" s="150"/>
      <c r="K16" s="150"/>
      <c r="L16" s="150"/>
      <c r="M16" s="150"/>
    </row>
    <row r="17" spans="1:13" ht="13.5" customHeight="1" thickBot="1">
      <c r="A17" s="161"/>
      <c r="B17" s="162"/>
      <c r="C17" s="162"/>
      <c r="D17" s="162"/>
      <c r="E17" s="162"/>
      <c r="F17" s="162"/>
      <c r="G17" s="162"/>
      <c r="H17" s="162"/>
      <c r="I17" s="162"/>
      <c r="J17" s="150"/>
      <c r="K17" s="150"/>
      <c r="L17" s="150"/>
      <c r="M17" s="150"/>
    </row>
    <row r="18" spans="1:13" ht="13.5" customHeight="1" thickBot="1">
      <c r="A18" s="163" t="s">
        <v>17</v>
      </c>
      <c r="B18" s="164"/>
      <c r="C18" s="164"/>
      <c r="D18" s="164"/>
      <c r="E18" s="164"/>
      <c r="F18" s="164"/>
      <c r="G18" s="164"/>
      <c r="H18" s="164"/>
      <c r="I18" s="164"/>
      <c r="J18" s="150"/>
      <c r="K18" s="150"/>
      <c r="L18" s="150"/>
      <c r="M18" s="150"/>
    </row>
    <row r="19" spans="1:13" ht="13.5" customHeight="1" thickBot="1">
      <c r="A19" s="165"/>
      <c r="B19" s="166"/>
      <c r="C19" s="166"/>
      <c r="D19" s="166"/>
      <c r="E19" s="166"/>
      <c r="F19" s="166"/>
      <c r="G19" s="166"/>
      <c r="H19" s="166"/>
      <c r="I19" s="166"/>
      <c r="J19" s="150"/>
      <c r="K19" s="150"/>
      <c r="L19" s="150"/>
      <c r="M19" s="150"/>
    </row>
    <row r="20" spans="1:13" ht="5.25" customHeight="1" thickBot="1">
      <c r="A20" s="40"/>
      <c r="B20" s="40"/>
      <c r="C20" s="40"/>
      <c r="D20" s="40"/>
      <c r="E20" s="40"/>
      <c r="F20" s="40"/>
      <c r="G20" s="40"/>
      <c r="H20" s="40"/>
      <c r="I20" s="40"/>
      <c r="J20" s="121"/>
      <c r="K20" s="121"/>
      <c r="L20" s="121"/>
      <c r="M20" s="121"/>
    </row>
    <row r="21" spans="1:13" ht="13.5" customHeight="1" thickBot="1">
      <c r="A21" s="167" t="s">
        <v>23</v>
      </c>
      <c r="B21" s="168"/>
      <c r="C21" s="168"/>
      <c r="D21" s="168"/>
      <c r="E21" s="168"/>
      <c r="F21" s="168"/>
      <c r="G21" s="168"/>
      <c r="H21" s="168"/>
      <c r="I21" s="168"/>
      <c r="J21" s="150"/>
      <c r="K21" s="150"/>
      <c r="L21" s="150"/>
      <c r="M21" s="150"/>
    </row>
    <row r="22" spans="1:13" ht="13.5" customHeight="1" thickBot="1">
      <c r="A22" s="169"/>
      <c r="B22" s="170"/>
      <c r="C22" s="170"/>
      <c r="D22" s="170"/>
      <c r="E22" s="170"/>
      <c r="F22" s="170"/>
      <c r="G22" s="170"/>
      <c r="H22" s="170"/>
      <c r="I22" s="170"/>
      <c r="J22" s="150"/>
      <c r="K22" s="150"/>
      <c r="L22" s="150"/>
      <c r="M22" s="150"/>
    </row>
    <row r="23" spans="1:13" ht="13.5" customHeight="1" thickBot="1">
      <c r="A23" s="169"/>
      <c r="B23" s="170"/>
      <c r="C23" s="170"/>
      <c r="D23" s="170"/>
      <c r="E23" s="170"/>
      <c r="F23" s="170"/>
      <c r="G23" s="170"/>
      <c r="H23" s="170"/>
      <c r="I23" s="170"/>
      <c r="J23" s="150"/>
      <c r="K23" s="150"/>
      <c r="L23" s="150"/>
      <c r="M23" s="150"/>
    </row>
    <row r="24" spans="1:13" ht="13.5" customHeight="1" thickBot="1">
      <c r="A24" s="169"/>
      <c r="B24" s="170"/>
      <c r="C24" s="170"/>
      <c r="D24" s="170"/>
      <c r="E24" s="170"/>
      <c r="F24" s="170"/>
      <c r="G24" s="170"/>
      <c r="H24" s="170"/>
      <c r="I24" s="170"/>
      <c r="J24" s="150"/>
      <c r="K24" s="150"/>
      <c r="L24" s="150"/>
      <c r="M24" s="150"/>
    </row>
    <row r="25" spans="1:13" ht="13.5" customHeight="1" thickBot="1">
      <c r="A25" s="163" t="s">
        <v>18</v>
      </c>
      <c r="B25" s="164"/>
      <c r="C25" s="164"/>
      <c r="D25" s="164"/>
      <c r="E25" s="164"/>
      <c r="F25" s="164"/>
      <c r="G25" s="164"/>
      <c r="H25" s="164"/>
      <c r="I25" s="164"/>
      <c r="J25" s="150"/>
      <c r="K25" s="150"/>
      <c r="L25" s="150"/>
      <c r="M25" s="150"/>
    </row>
    <row r="26" spans="1:13" ht="13.5" customHeight="1" thickBot="1">
      <c r="A26" s="165"/>
      <c r="B26" s="166"/>
      <c r="C26" s="166"/>
      <c r="D26" s="166"/>
      <c r="E26" s="166"/>
      <c r="F26" s="166"/>
      <c r="G26" s="166"/>
      <c r="H26" s="166"/>
      <c r="I26" s="166"/>
      <c r="J26" s="150"/>
      <c r="K26" s="150"/>
      <c r="L26" s="150"/>
      <c r="M26" s="150"/>
    </row>
    <row r="27" spans="1:13" ht="5.25" customHeight="1" thickBot="1">
      <c r="A27" s="40"/>
      <c r="B27" s="40"/>
      <c r="C27" s="40"/>
      <c r="D27" s="40"/>
      <c r="E27" s="40"/>
      <c r="F27" s="40"/>
      <c r="G27" s="40"/>
      <c r="H27" s="40"/>
      <c r="I27" s="40"/>
      <c r="J27" s="121"/>
      <c r="K27" s="121"/>
      <c r="L27" s="121"/>
      <c r="M27" s="121"/>
    </row>
    <row r="28" spans="1:13" ht="13.5" customHeight="1" thickBot="1">
      <c r="A28" s="159" t="s">
        <v>16</v>
      </c>
      <c r="B28" s="160"/>
      <c r="C28" s="160"/>
      <c r="D28" s="160"/>
      <c r="E28" s="160"/>
      <c r="F28" s="160"/>
      <c r="G28" s="160"/>
      <c r="H28" s="160"/>
      <c r="I28" s="160"/>
      <c r="J28" s="150"/>
      <c r="K28" s="150"/>
      <c r="L28" s="150"/>
      <c r="M28" s="150"/>
    </row>
    <row r="29" spans="1:13" ht="13.5" customHeight="1" thickBot="1">
      <c r="A29" s="161"/>
      <c r="B29" s="162"/>
      <c r="C29" s="162"/>
      <c r="D29" s="162"/>
      <c r="E29" s="162"/>
      <c r="F29" s="162"/>
      <c r="G29" s="162"/>
      <c r="H29" s="162"/>
      <c r="I29" s="162"/>
      <c r="J29" s="150"/>
      <c r="K29" s="150"/>
      <c r="L29" s="150"/>
      <c r="M29" s="150"/>
    </row>
    <row r="30" spans="1:13" ht="13.5" customHeight="1" thickBot="1">
      <c r="A30" s="161"/>
      <c r="B30" s="162"/>
      <c r="C30" s="162"/>
      <c r="D30" s="162"/>
      <c r="E30" s="162"/>
      <c r="F30" s="162"/>
      <c r="G30" s="162"/>
      <c r="H30" s="162"/>
      <c r="I30" s="162"/>
      <c r="J30" s="150"/>
      <c r="K30" s="150"/>
      <c r="L30" s="150"/>
      <c r="M30" s="150"/>
    </row>
    <row r="31" spans="1:13" ht="13.5" customHeight="1" thickBot="1">
      <c r="A31" s="161"/>
      <c r="B31" s="162"/>
      <c r="C31" s="162"/>
      <c r="D31" s="162"/>
      <c r="E31" s="162"/>
      <c r="F31" s="162"/>
      <c r="G31" s="162"/>
      <c r="H31" s="162"/>
      <c r="I31" s="162"/>
      <c r="J31" s="150"/>
      <c r="K31" s="150"/>
      <c r="L31" s="150"/>
      <c r="M31" s="150"/>
    </row>
    <row r="32" spans="1:13" ht="13.5" customHeight="1" thickBot="1">
      <c r="A32" s="163" t="s">
        <v>15</v>
      </c>
      <c r="B32" s="164"/>
      <c r="C32" s="164"/>
      <c r="D32" s="164"/>
      <c r="E32" s="164"/>
      <c r="F32" s="164"/>
      <c r="G32" s="164"/>
      <c r="H32" s="164"/>
      <c r="I32" s="164"/>
      <c r="J32" s="150"/>
      <c r="K32" s="150"/>
      <c r="L32" s="150"/>
      <c r="M32" s="150"/>
    </row>
    <row r="33" spans="1:13" ht="13.5" customHeight="1" thickBot="1">
      <c r="A33" s="165"/>
      <c r="B33" s="166"/>
      <c r="C33" s="166"/>
      <c r="D33" s="166"/>
      <c r="E33" s="166"/>
      <c r="F33" s="166"/>
      <c r="G33" s="166"/>
      <c r="H33" s="166"/>
      <c r="I33" s="166"/>
      <c r="J33" s="150"/>
      <c r="K33" s="150"/>
      <c r="L33" s="150"/>
      <c r="M33" s="150"/>
    </row>
    <row r="34" spans="1:13" ht="5.25" customHeight="1" thickBot="1">
      <c r="A34" s="40"/>
      <c r="B34" s="40"/>
      <c r="C34" s="40"/>
      <c r="D34" s="40"/>
      <c r="E34" s="40"/>
      <c r="F34" s="40"/>
      <c r="G34" s="40"/>
      <c r="H34" s="40"/>
      <c r="I34" s="40"/>
      <c r="J34" s="121"/>
      <c r="K34" s="121"/>
      <c r="L34" s="121"/>
      <c r="M34" s="121"/>
    </row>
    <row r="35" spans="1:13" ht="13.5" customHeight="1" thickBot="1">
      <c r="A35" s="159" t="s">
        <v>24</v>
      </c>
      <c r="B35" s="160"/>
      <c r="C35" s="160"/>
      <c r="D35" s="160"/>
      <c r="E35" s="160"/>
      <c r="F35" s="160"/>
      <c r="G35" s="160"/>
      <c r="H35" s="160"/>
      <c r="I35" s="160"/>
      <c r="J35" s="150"/>
      <c r="K35" s="150"/>
      <c r="L35" s="150"/>
      <c r="M35" s="150"/>
    </row>
    <row r="36" spans="1:13" ht="13.5" customHeight="1" thickBot="1">
      <c r="A36" s="161"/>
      <c r="B36" s="162"/>
      <c r="C36" s="162"/>
      <c r="D36" s="162"/>
      <c r="E36" s="162"/>
      <c r="F36" s="162"/>
      <c r="G36" s="162"/>
      <c r="H36" s="162"/>
      <c r="I36" s="162"/>
      <c r="J36" s="150"/>
      <c r="K36" s="150"/>
      <c r="L36" s="150"/>
      <c r="M36" s="150"/>
    </row>
    <row r="37" spans="1:13" ht="13.5" customHeight="1" thickBot="1">
      <c r="A37" s="161"/>
      <c r="B37" s="162"/>
      <c r="C37" s="162"/>
      <c r="D37" s="162"/>
      <c r="E37" s="162"/>
      <c r="F37" s="162"/>
      <c r="G37" s="162"/>
      <c r="H37" s="162"/>
      <c r="I37" s="162"/>
      <c r="J37" s="150"/>
      <c r="K37" s="150"/>
      <c r="L37" s="150"/>
      <c r="M37" s="150"/>
    </row>
    <row r="38" spans="1:13" ht="13.5" customHeight="1" thickBot="1">
      <c r="A38" s="161"/>
      <c r="B38" s="162"/>
      <c r="C38" s="162"/>
      <c r="D38" s="162"/>
      <c r="E38" s="162"/>
      <c r="F38" s="162"/>
      <c r="G38" s="162"/>
      <c r="H38" s="162"/>
      <c r="I38" s="162"/>
      <c r="J38" s="150"/>
      <c r="K38" s="150"/>
      <c r="L38" s="150"/>
      <c r="M38" s="150"/>
    </row>
    <row r="39" spans="1:13" ht="13.5" customHeight="1" thickBot="1">
      <c r="A39" s="163" t="s">
        <v>19</v>
      </c>
      <c r="B39" s="164"/>
      <c r="C39" s="164"/>
      <c r="D39" s="164"/>
      <c r="E39" s="164"/>
      <c r="F39" s="164"/>
      <c r="G39" s="164"/>
      <c r="H39" s="164"/>
      <c r="I39" s="164"/>
      <c r="J39" s="150"/>
      <c r="K39" s="150"/>
      <c r="L39" s="150"/>
      <c r="M39" s="150"/>
    </row>
    <row r="40" spans="1:13" ht="13.5" customHeight="1" thickBot="1">
      <c r="A40" s="165"/>
      <c r="B40" s="166"/>
      <c r="C40" s="166"/>
      <c r="D40" s="166"/>
      <c r="E40" s="166"/>
      <c r="F40" s="166"/>
      <c r="G40" s="166"/>
      <c r="H40" s="166"/>
      <c r="I40" s="166"/>
      <c r="J40" s="150"/>
      <c r="K40" s="150"/>
      <c r="L40" s="150"/>
      <c r="M40" s="150"/>
    </row>
    <row r="41" spans="1:13" ht="3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3" ht="15.75" customHeight="1">
      <c r="A42" s="151" t="s">
        <v>25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</row>
    <row r="43" spans="1:13" ht="15.75" customHeight="1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</row>
    <row r="44" spans="1:13" ht="15.75" customHeight="1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</row>
    <row r="45" spans="1:13" ht="15.75" customHeight="1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</row>
  </sheetData>
  <mergeCells count="36">
    <mergeCell ref="L14:L19"/>
    <mergeCell ref="L21:L26"/>
    <mergeCell ref="L28:L33"/>
    <mergeCell ref="L35:L40"/>
    <mergeCell ref="A35:I38"/>
    <mergeCell ref="A39:I40"/>
    <mergeCell ref="A14:I17"/>
    <mergeCell ref="A18:I19"/>
    <mergeCell ref="A21:I24"/>
    <mergeCell ref="A25:I26"/>
    <mergeCell ref="A28:I31"/>
    <mergeCell ref="A32:I33"/>
    <mergeCell ref="J35:J40"/>
    <mergeCell ref="J21:J26"/>
    <mergeCell ref="K21:K26"/>
    <mergeCell ref="A11:I12"/>
    <mergeCell ref="J7:J12"/>
    <mergeCell ref="K7:K12"/>
    <mergeCell ref="J14:J19"/>
    <mergeCell ref="K14:K19"/>
    <mergeCell ref="M35:M40"/>
    <mergeCell ref="A42:M45"/>
    <mergeCell ref="M1:M5"/>
    <mergeCell ref="M7:M12"/>
    <mergeCell ref="M14:M19"/>
    <mergeCell ref="M21:M26"/>
    <mergeCell ref="M28:M33"/>
    <mergeCell ref="L1:L5"/>
    <mergeCell ref="K1:K5"/>
    <mergeCell ref="J1:J5"/>
    <mergeCell ref="A1:I5"/>
    <mergeCell ref="A7:I10"/>
    <mergeCell ref="L7:L12"/>
    <mergeCell ref="J28:J33"/>
    <mergeCell ref="K28:K33"/>
    <mergeCell ref="K35:K40"/>
  </mergeCells>
  <pageMargins left="0.75" right="0.2" top="0.25" bottom="0.25" header="0.3" footer="0.3"/>
  <pageSetup paperSize="296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topLeftCell="A11" zoomScaleNormal="100" workbookViewId="0">
      <selection activeCell="G12" sqref="G12"/>
    </sheetView>
  </sheetViews>
  <sheetFormatPr defaultColWidth="8.6640625" defaultRowHeight="23.25"/>
  <cols>
    <col min="1" max="1" width="28.88671875" style="4" bestFit="1" customWidth="1"/>
    <col min="2" max="2" width="8" style="8" bestFit="1" customWidth="1"/>
    <col min="3" max="5" width="12" style="10" bestFit="1" customWidth="1"/>
    <col min="6" max="6" width="10.33203125" style="10" customWidth="1"/>
    <col min="7" max="21" width="9" customWidth="1"/>
  </cols>
  <sheetData>
    <row r="1" spans="1:6" ht="23.25" customHeight="1">
      <c r="A1" s="141" t="s">
        <v>45</v>
      </c>
      <c r="B1" s="141"/>
      <c r="C1" s="141"/>
      <c r="D1" s="141"/>
      <c r="E1" s="141"/>
      <c r="F1" s="141"/>
    </row>
    <row r="2" spans="1:6" ht="23.25" customHeight="1">
      <c r="A2" s="141" t="s">
        <v>20</v>
      </c>
      <c r="B2" s="141"/>
      <c r="C2" s="141"/>
      <c r="D2" s="141"/>
      <c r="E2" s="141"/>
      <c r="F2" s="141"/>
    </row>
    <row r="3" spans="1:6" ht="23.25" customHeight="1">
      <c r="A3" s="28"/>
      <c r="B3" s="28"/>
      <c r="C3" s="28"/>
      <c r="D3" s="28"/>
      <c r="E3" s="28"/>
      <c r="F3" s="28"/>
    </row>
    <row r="4" spans="1:6" ht="25.5" customHeight="1">
      <c r="A4" s="122" t="s">
        <v>1</v>
      </c>
      <c r="B4" s="34" t="s">
        <v>48</v>
      </c>
      <c r="C4" s="34" t="s">
        <v>49</v>
      </c>
      <c r="D4" s="34" t="s">
        <v>50</v>
      </c>
      <c r="E4" s="34" t="s">
        <v>2</v>
      </c>
      <c r="F4" s="34" t="s">
        <v>47</v>
      </c>
    </row>
    <row r="5" spans="1:6">
      <c r="A5" s="28" t="str">
        <f>'Players by Team'!M41</f>
        <v xml:space="preserve">SOUTHLAKE </v>
      </c>
      <c r="B5" s="39">
        <f>'Players by Team'!N41</f>
        <v>299</v>
      </c>
      <c r="C5" s="39">
        <f>'Players by Team'!O41</f>
        <v>299</v>
      </c>
      <c r="D5" s="39">
        <f>'Players by Team'!P41</f>
        <v>317</v>
      </c>
      <c r="E5" s="39">
        <f>'Players by Team'!Q41</f>
        <v>915</v>
      </c>
      <c r="F5" s="127">
        <f t="shared" ref="F5:F23" si="0">IF(E5="NT","NT",RANK(E5,E$5:E$23,1))</f>
        <v>1</v>
      </c>
    </row>
    <row r="6" spans="1:6">
      <c r="A6" s="28" t="str">
        <f>'Players by Team'!G17</f>
        <v>GRAPEVINE</v>
      </c>
      <c r="B6" s="39">
        <f>'Players by Team'!H17</f>
        <v>316</v>
      </c>
      <c r="C6" s="39">
        <f>'Players by Team'!I17</f>
        <v>298</v>
      </c>
      <c r="D6" s="39">
        <f>'Players by Team'!J17</f>
        <v>303</v>
      </c>
      <c r="E6" s="39">
        <f>'Players by Team'!K17</f>
        <v>917</v>
      </c>
      <c r="F6" s="127">
        <f t="shared" si="0"/>
        <v>2</v>
      </c>
    </row>
    <row r="7" spans="1:6">
      <c r="A7" s="28" t="str">
        <f>'Players by Team'!A49</f>
        <v>WOODLANDS</v>
      </c>
      <c r="B7" s="39">
        <f>'Players by Team'!B49</f>
        <v>302</v>
      </c>
      <c r="C7" s="39">
        <f>'Players by Team'!C49</f>
        <v>309</v>
      </c>
      <c r="D7" s="39">
        <f>'Players by Team'!D49</f>
        <v>312</v>
      </c>
      <c r="E7" s="39">
        <f>'Players by Team'!E49</f>
        <v>923</v>
      </c>
      <c r="F7" s="127">
        <f t="shared" si="0"/>
        <v>3</v>
      </c>
    </row>
    <row r="8" spans="1:6">
      <c r="A8" s="28" t="str">
        <f>'Players by Team'!A17</f>
        <v>COPPELL</v>
      </c>
      <c r="B8" s="39">
        <f>'Players by Team'!B17</f>
        <v>306</v>
      </c>
      <c r="C8" s="39">
        <f>'Players by Team'!C17</f>
        <v>301</v>
      </c>
      <c r="D8" s="39">
        <f>'Players by Team'!D17</f>
        <v>318</v>
      </c>
      <c r="E8" s="39">
        <f>'Players by Team'!E17</f>
        <v>925</v>
      </c>
      <c r="F8" s="127">
        <f t="shared" si="0"/>
        <v>4</v>
      </c>
    </row>
    <row r="9" spans="1:6">
      <c r="A9" s="28" t="str">
        <f>'Players by Team'!G9</f>
        <v>BYRON NELSON</v>
      </c>
      <c r="B9" s="39">
        <f>'Players by Team'!H9</f>
        <v>309</v>
      </c>
      <c r="C9" s="39">
        <f>'Players by Team'!I9</f>
        <v>311</v>
      </c>
      <c r="D9" s="39">
        <f>'Players by Team'!J9</f>
        <v>311</v>
      </c>
      <c r="E9" s="39">
        <f>'Players by Team'!K9</f>
        <v>931</v>
      </c>
      <c r="F9" s="127">
        <f t="shared" si="0"/>
        <v>5</v>
      </c>
    </row>
    <row r="10" spans="1:6">
      <c r="A10" s="28" t="str">
        <f>'Players by Team'!A25</f>
        <v>JOHNSON</v>
      </c>
      <c r="B10" s="39">
        <f>'Players by Team'!B25</f>
        <v>313</v>
      </c>
      <c r="C10" s="39">
        <f>'Players by Team'!C25</f>
        <v>310</v>
      </c>
      <c r="D10" s="39">
        <f>'Players by Team'!D25</f>
        <v>323</v>
      </c>
      <c r="E10" s="39">
        <f>'Players by Team'!E25</f>
        <v>946</v>
      </c>
      <c r="F10" s="127">
        <f t="shared" si="0"/>
        <v>6</v>
      </c>
    </row>
    <row r="11" spans="1:6">
      <c r="A11" s="28" t="str">
        <f>'Players by Team'!G1</f>
        <v>ALLEN BLUE</v>
      </c>
      <c r="B11" s="39">
        <f>'Players by Team'!H1</f>
        <v>322</v>
      </c>
      <c r="C11" s="39">
        <f>'Players by Team'!I1</f>
        <v>312</v>
      </c>
      <c r="D11" s="39">
        <f>'Players by Team'!J1</f>
        <v>313</v>
      </c>
      <c r="E11" s="39">
        <f>'Players by Team'!K1</f>
        <v>947</v>
      </c>
      <c r="F11" s="127">
        <f t="shared" si="0"/>
        <v>7</v>
      </c>
    </row>
    <row r="12" spans="1:6">
      <c r="A12" s="28" t="str">
        <f>'Players by Team'!M33</f>
        <v>NORTHWEST</v>
      </c>
      <c r="B12" s="39">
        <f>'Players by Team'!N33</f>
        <v>315</v>
      </c>
      <c r="C12" s="39">
        <f>'Players by Team'!O33</f>
        <v>321</v>
      </c>
      <c r="D12" s="39">
        <f>'Players by Team'!P33</f>
        <v>327</v>
      </c>
      <c r="E12" s="39">
        <f>'Players by Team'!Q33</f>
        <v>963</v>
      </c>
      <c r="F12" s="127">
        <f t="shared" si="0"/>
        <v>8</v>
      </c>
    </row>
    <row r="13" spans="1:6">
      <c r="A13" s="28" t="str">
        <f>'Players by Team'!G25</f>
        <v>KELLER</v>
      </c>
      <c r="B13" s="39">
        <f>'Players by Team'!H25</f>
        <v>324</v>
      </c>
      <c r="C13" s="39">
        <f>'Players by Team'!I25</f>
        <v>321</v>
      </c>
      <c r="D13" s="39">
        <f>'Players by Team'!J25</f>
        <v>320</v>
      </c>
      <c r="E13" s="39">
        <f>'Players by Team'!K25</f>
        <v>965</v>
      </c>
      <c r="F13" s="127">
        <f t="shared" si="0"/>
        <v>9</v>
      </c>
    </row>
    <row r="14" spans="1:6">
      <c r="A14" s="28" t="str">
        <f>'Players by Team'!A1</f>
        <v>ALAMO HEIGHTS</v>
      </c>
      <c r="B14" s="39">
        <f>'Players by Team'!B1</f>
        <v>315</v>
      </c>
      <c r="C14" s="39">
        <f>'Players by Team'!C1</f>
        <v>326</v>
      </c>
      <c r="D14" s="39">
        <f>'Players by Team'!D1</f>
        <v>336</v>
      </c>
      <c r="E14" s="39">
        <f>'Players by Team'!E1</f>
        <v>977</v>
      </c>
      <c r="F14" s="127">
        <f t="shared" si="0"/>
        <v>10</v>
      </c>
    </row>
    <row r="15" spans="1:6">
      <c r="A15" s="28" t="str">
        <f>'Players by Team'!G41</f>
        <v>REAGAN</v>
      </c>
      <c r="B15" s="39">
        <f>'Players by Team'!H41</f>
        <v>322</v>
      </c>
      <c r="C15" s="39">
        <f>'Players by Team'!I41</f>
        <v>333</v>
      </c>
      <c r="D15" s="39">
        <f>'Players by Team'!J41</f>
        <v>328</v>
      </c>
      <c r="E15" s="39">
        <f>'Players by Team'!K41</f>
        <v>983</v>
      </c>
      <c r="F15" s="127">
        <f t="shared" si="0"/>
        <v>11</v>
      </c>
    </row>
    <row r="16" spans="1:6">
      <c r="A16" s="28" t="str">
        <f>'Players by Team'!M17</f>
        <v>HIGHLAND PARK</v>
      </c>
      <c r="B16" s="39">
        <f>'Players by Team'!N17</f>
        <v>337</v>
      </c>
      <c r="C16" s="39">
        <f>'Players by Team'!O17</f>
        <v>328</v>
      </c>
      <c r="D16" s="39">
        <f>'Players by Team'!P17</f>
        <v>323</v>
      </c>
      <c r="E16" s="39">
        <f>'Players by Team'!Q17</f>
        <v>988</v>
      </c>
      <c r="F16" s="127">
        <f t="shared" si="0"/>
        <v>12</v>
      </c>
    </row>
    <row r="17" spans="1:6">
      <c r="A17" s="28" t="str">
        <f>'Players by Team'!A33</f>
        <v>MIDLOTHIAN</v>
      </c>
      <c r="B17" s="39">
        <f>'Players by Team'!B33</f>
        <v>333</v>
      </c>
      <c r="C17" s="39">
        <f>'Players by Team'!C33</f>
        <v>337</v>
      </c>
      <c r="D17" s="39">
        <f>'Players by Team'!D33</f>
        <v>331</v>
      </c>
      <c r="E17" s="39">
        <f>'Players by Team'!E33</f>
        <v>1001</v>
      </c>
      <c r="F17" s="127">
        <f t="shared" si="0"/>
        <v>13</v>
      </c>
    </row>
    <row r="18" spans="1:6">
      <c r="A18" s="28" t="str">
        <f>'Players by Team'!A9</f>
        <v>ANDREWS</v>
      </c>
      <c r="B18" s="39">
        <f>'Players by Team'!B9</f>
        <v>338</v>
      </c>
      <c r="C18" s="39">
        <f>'Players by Team'!C9</f>
        <v>333</v>
      </c>
      <c r="D18" s="39">
        <f>'Players by Team'!D9</f>
        <v>342</v>
      </c>
      <c r="E18" s="39">
        <f>'Players by Team'!E9</f>
        <v>1013</v>
      </c>
      <c r="F18" s="127">
        <f t="shared" si="0"/>
        <v>14</v>
      </c>
    </row>
    <row r="19" spans="1:6">
      <c r="A19" s="28" t="str">
        <f>'Players by Team'!M1</f>
        <v>ALLEN WHITE</v>
      </c>
      <c r="B19" s="39">
        <f>'Players by Team'!N1</f>
        <v>353</v>
      </c>
      <c r="C19" s="39">
        <f>'Players by Team'!O1</f>
        <v>352</v>
      </c>
      <c r="D19" s="39">
        <f>'Players by Team'!P1</f>
        <v>349</v>
      </c>
      <c r="E19" s="39">
        <f>'Players by Team'!Q1</f>
        <v>1054</v>
      </c>
      <c r="F19" s="127">
        <f t="shared" si="0"/>
        <v>15</v>
      </c>
    </row>
    <row r="20" spans="1:6">
      <c r="A20" s="28" t="str">
        <f>'Players by Team'!A41</f>
        <v>PERMIAN</v>
      </c>
      <c r="B20" s="39">
        <f>'Players by Team'!B41</f>
        <v>368</v>
      </c>
      <c r="C20" s="39">
        <f>'Players by Team'!C41</f>
        <v>354</v>
      </c>
      <c r="D20" s="39">
        <f>'Players by Team'!D41</f>
        <v>360</v>
      </c>
      <c r="E20" s="39">
        <f>'Players by Team'!E41</f>
        <v>1082</v>
      </c>
      <c r="F20" s="127">
        <f t="shared" si="0"/>
        <v>16</v>
      </c>
    </row>
    <row r="21" spans="1:6">
      <c r="A21" s="28" t="s">
        <v>171</v>
      </c>
      <c r="B21" s="39">
        <f>'Players by Team'!H33</f>
        <v>356</v>
      </c>
      <c r="C21" s="39">
        <f>'Players by Team'!I33</f>
        <v>364</v>
      </c>
      <c r="D21" s="39">
        <f>'Players by Team'!J33</f>
        <v>367</v>
      </c>
      <c r="E21" s="39">
        <f>'Players by Team'!K33</f>
        <v>1087</v>
      </c>
      <c r="F21" s="127">
        <f t="shared" si="0"/>
        <v>17</v>
      </c>
    </row>
    <row r="22" spans="1:6">
      <c r="A22" s="28" t="str">
        <f>'Players by Team'!M9</f>
        <v>CENTRAL</v>
      </c>
      <c r="B22" s="39">
        <f>'Players by Team'!N9</f>
        <v>397</v>
      </c>
      <c r="C22" s="39">
        <f>'Players by Team'!O9</f>
        <v>392</v>
      </c>
      <c r="D22" s="39">
        <f>'Players by Team'!P9</f>
        <v>376</v>
      </c>
      <c r="E22" s="39">
        <f>'Players by Team'!Q9</f>
        <v>1165</v>
      </c>
      <c r="F22" s="127">
        <f t="shared" si="0"/>
        <v>18</v>
      </c>
    </row>
    <row r="23" spans="1:6">
      <c r="A23" s="28" t="str">
        <f>'Players by Team'!M25</f>
        <v>LAKE DALLAS</v>
      </c>
      <c r="B23" s="39">
        <f>'Players by Team'!N25</f>
        <v>402</v>
      </c>
      <c r="C23" s="39">
        <f>'Players by Team'!O25</f>
        <v>390</v>
      </c>
      <c r="D23" s="39">
        <f>'Players by Team'!P25</f>
        <v>381</v>
      </c>
      <c r="E23" s="39">
        <f>'Players by Team'!Q25</f>
        <v>1173</v>
      </c>
      <c r="F23" s="127">
        <f t="shared" si="0"/>
        <v>19</v>
      </c>
    </row>
    <row r="24" spans="1:6">
      <c r="A24" s="28"/>
    </row>
    <row r="28" spans="1:6" ht="15" customHeight="1"/>
    <row r="36" spans="1:9">
      <c r="A36" s="16"/>
      <c r="B36" s="17"/>
      <c r="C36" s="18"/>
      <c r="D36" s="18"/>
      <c r="E36" s="18"/>
      <c r="F36" s="18"/>
      <c r="G36" s="3"/>
      <c r="H36" s="3"/>
      <c r="I36" s="3"/>
    </row>
    <row r="37" spans="1:9">
      <c r="A37" s="16"/>
      <c r="B37" s="17"/>
      <c r="C37" s="18"/>
      <c r="D37" s="18"/>
      <c r="E37" s="18"/>
      <c r="F37" s="18"/>
      <c r="G37" s="3"/>
      <c r="H37" s="3"/>
      <c r="I37" s="3"/>
    </row>
    <row r="38" spans="1:9">
      <c r="A38" s="16"/>
      <c r="B38" s="17"/>
      <c r="C38" s="18"/>
      <c r="D38" s="18"/>
      <c r="E38" s="18"/>
      <c r="F38" s="18"/>
      <c r="G38" s="3"/>
      <c r="H38" s="3"/>
      <c r="I38" s="3"/>
    </row>
    <row r="39" spans="1:9">
      <c r="A39" s="16"/>
      <c r="B39" s="17"/>
      <c r="C39" s="18"/>
      <c r="D39" s="18"/>
      <c r="E39" s="18"/>
      <c r="F39" s="18"/>
      <c r="G39" s="3"/>
      <c r="H39" s="3"/>
      <c r="I39" s="3"/>
    </row>
    <row r="40" spans="1:9">
      <c r="A40" s="16"/>
      <c r="B40" s="17"/>
      <c r="C40" s="18"/>
      <c r="D40" s="18"/>
      <c r="E40" s="18"/>
      <c r="F40" s="18"/>
      <c r="G40" s="3"/>
      <c r="H40" s="3"/>
      <c r="I40" s="3"/>
    </row>
    <row r="41" spans="1:9">
      <c r="A41" s="16"/>
      <c r="B41" s="17"/>
      <c r="C41" s="18"/>
      <c r="D41" s="18"/>
      <c r="E41" s="18"/>
      <c r="F41" s="18"/>
      <c r="G41" s="3"/>
      <c r="H41" s="3"/>
      <c r="I41" s="3"/>
    </row>
    <row r="42" spans="1:9">
      <c r="A42" s="16"/>
      <c r="B42" s="17"/>
      <c r="C42" s="18"/>
      <c r="D42" s="18"/>
      <c r="E42" s="18"/>
      <c r="F42" s="18"/>
      <c r="G42" s="3"/>
      <c r="H42" s="3"/>
      <c r="I42" s="3"/>
    </row>
    <row r="43" spans="1:9">
      <c r="A43" s="16"/>
      <c r="B43" s="17"/>
      <c r="C43" s="18"/>
      <c r="D43" s="18"/>
      <c r="E43" s="18"/>
      <c r="F43" s="18"/>
      <c r="G43" s="3"/>
      <c r="H43" s="3"/>
      <c r="I43" s="3"/>
    </row>
  </sheetData>
  <sheetProtection algorithmName="SHA-512" hashValue="k2w9eMNyW5XOO1RMXSfdAuGiP+WLBMkLwAW4Hqn7KUC4JkqZcu9aTGCQoB5/vtUvUlvsmb92TnJ5K+Oztv///Q==" saltValue="dZ5DP8SCd4m+o3t+fidpgQ==" spinCount="100000" sheet="1" objects="1" selectLockedCells="1" selectUnlockedCells="1"/>
  <sortState ref="A5:F23">
    <sortCondition ref="F5:F23"/>
  </sortState>
  <dataConsolidate/>
  <mergeCells count="2">
    <mergeCell ref="A1:F1"/>
    <mergeCell ref="A2:F2"/>
  </mergeCells>
  <phoneticPr fontId="2" type="noConversion"/>
  <pageMargins left="0.75" right="0.75" top="1" bottom="1" header="0.5" footer="0.5"/>
  <pageSetup scale="72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1"/>
  <sheetViews>
    <sheetView tabSelected="1" topLeftCell="A16" zoomScaleNormal="100" workbookViewId="0">
      <selection activeCell="I9" sqref="I9"/>
    </sheetView>
  </sheetViews>
  <sheetFormatPr defaultColWidth="8.6640625" defaultRowHeight="15"/>
  <cols>
    <col min="1" max="1" width="4.109375" style="19" bestFit="1" customWidth="1"/>
    <col min="2" max="2" width="28.5546875" style="9" bestFit="1" customWidth="1"/>
    <col min="3" max="3" width="26.33203125" bestFit="1" customWidth="1"/>
    <col min="4" max="4" width="8.44140625" style="30" bestFit="1" customWidth="1"/>
    <col min="5" max="5" width="8.5546875" style="31" bestFit="1" customWidth="1"/>
    <col min="6" max="6" width="8.5546875" style="31" customWidth="1"/>
    <col min="7" max="7" width="5.88671875" style="31" bestFit="1" customWidth="1"/>
    <col min="8" max="8" width="4.33203125" style="19" bestFit="1" customWidth="1"/>
    <col min="9" max="9" width="22.33203125" customWidth="1"/>
    <col min="10" max="10" width="12.6640625" style="6" customWidth="1"/>
    <col min="11" max="12" width="4" bestFit="1" customWidth="1"/>
    <col min="13" max="13" width="5" bestFit="1" customWidth="1"/>
    <col min="14" max="14" width="2.44140625" customWidth="1"/>
  </cols>
  <sheetData>
    <row r="1" spans="1:13" ht="15.75" customHeight="1">
      <c r="A1" s="142" t="s">
        <v>73</v>
      </c>
      <c r="B1" s="142"/>
      <c r="C1" s="142"/>
      <c r="D1" s="142"/>
      <c r="E1" s="142"/>
      <c r="F1" s="142"/>
      <c r="G1" s="142"/>
      <c r="H1" s="142"/>
    </row>
    <row r="2" spans="1:13" ht="42.75" customHeight="1">
      <c r="A2" s="142"/>
      <c r="B2" s="142"/>
      <c r="C2" s="142"/>
      <c r="D2" s="142"/>
      <c r="E2" s="142"/>
      <c r="F2" s="142"/>
      <c r="G2" s="142"/>
      <c r="H2" s="142"/>
      <c r="I2" s="5"/>
      <c r="K2" s="5"/>
      <c r="L2" s="5"/>
      <c r="M2" s="5"/>
    </row>
    <row r="3" spans="1:13">
      <c r="B3" s="19"/>
      <c r="C3" s="19"/>
      <c r="D3" s="19"/>
      <c r="E3" s="21"/>
      <c r="F3" s="21"/>
      <c r="G3" s="21"/>
      <c r="I3" s="5"/>
      <c r="K3" s="5"/>
      <c r="L3" s="5"/>
      <c r="M3" s="5"/>
    </row>
    <row r="4" spans="1:13">
      <c r="A4" s="32"/>
      <c r="B4" s="139" t="s">
        <v>46</v>
      </c>
      <c r="C4" s="32" t="s">
        <v>0</v>
      </c>
      <c r="D4" s="32" t="s">
        <v>57</v>
      </c>
      <c r="E4" s="32" t="s">
        <v>43</v>
      </c>
      <c r="F4" s="32" t="s">
        <v>44</v>
      </c>
      <c r="G4" s="33" t="s">
        <v>2</v>
      </c>
      <c r="H4" s="32" t="s">
        <v>12</v>
      </c>
    </row>
    <row r="5" spans="1:13" ht="15" customHeight="1">
      <c r="A5" s="35"/>
      <c r="B5" s="138" t="str">
        <f>'Players by Team'!G52</f>
        <v>TRINITY KING (MARTIN)</v>
      </c>
      <c r="C5" t="str">
        <f>'Players by Team'!G49</f>
        <v>MEDALIST</v>
      </c>
      <c r="D5" s="19">
        <f>'Players by Team'!H52</f>
        <v>67</v>
      </c>
      <c r="E5" s="19">
        <f>'Players by Team'!I52</f>
        <v>67</v>
      </c>
      <c r="F5" s="19">
        <f>'Players by Team'!J52</f>
        <v>63</v>
      </c>
      <c r="G5" s="19">
        <f>'Players by Team'!K52</f>
        <v>197</v>
      </c>
      <c r="H5" s="104">
        <f t="shared" ref="H5:H36" si="0">IF(G5="0","0",RANK(G5,G$5:G$107,1))</f>
        <v>1</v>
      </c>
      <c r="I5" s="38"/>
    </row>
    <row r="6" spans="1:13" ht="15" customHeight="1">
      <c r="A6" s="35"/>
      <c r="B6" s="138" t="str">
        <f>'Players by Team'!M50</f>
        <v>AYSIS AZARCON (TIMBERVIEW)</v>
      </c>
      <c r="C6" s="36" t="str">
        <f>'Players by Team'!M49</f>
        <v>MEDALIST</v>
      </c>
      <c r="D6" s="35">
        <f>'Players by Team'!N50</f>
        <v>68</v>
      </c>
      <c r="E6" s="35">
        <f>'Players by Team'!O50</f>
        <v>73</v>
      </c>
      <c r="F6" s="35">
        <f>'Players by Team'!P50</f>
        <v>69</v>
      </c>
      <c r="G6" s="35">
        <f>'Players by Team'!Q50</f>
        <v>210</v>
      </c>
      <c r="H6" s="104">
        <f t="shared" si="0"/>
        <v>2</v>
      </c>
      <c r="I6" s="38"/>
    </row>
    <row r="7" spans="1:13" ht="15" customHeight="1">
      <c r="A7" s="35"/>
      <c r="B7" s="138" t="str">
        <f>'Players by Team'!G18</f>
        <v>GABRIELLA TOMANKA</v>
      </c>
      <c r="C7" t="str">
        <f>'Players by Team'!G17</f>
        <v>GRAPEVINE</v>
      </c>
      <c r="D7" s="140">
        <f>'Players by Team'!H18</f>
        <v>76</v>
      </c>
      <c r="E7" s="140">
        <f>'Players by Team'!I18</f>
        <v>69</v>
      </c>
      <c r="F7" s="140">
        <f>'Players by Team'!J18</f>
        <v>70</v>
      </c>
      <c r="G7" s="140">
        <f>'Players by Team'!K18</f>
        <v>215</v>
      </c>
      <c r="H7" s="104">
        <f t="shared" si="0"/>
        <v>3</v>
      </c>
      <c r="I7" s="38"/>
    </row>
    <row r="8" spans="1:13" ht="15" customHeight="1">
      <c r="A8" s="35"/>
      <c r="B8" s="138" t="str">
        <f>'Players by Team'!M42</f>
        <v>STEPHANIE LEE</v>
      </c>
      <c r="C8" t="str">
        <f>'Players by Team'!M41</f>
        <v xml:space="preserve">SOUTHLAKE </v>
      </c>
      <c r="D8" s="130">
        <f>'Players by Team'!N42</f>
        <v>72</v>
      </c>
      <c r="E8" s="130">
        <f>'Players by Team'!O42</f>
        <v>67</v>
      </c>
      <c r="F8" s="130">
        <f>'Players by Team'!P42</f>
        <v>77</v>
      </c>
      <c r="G8" s="130">
        <f>'Players by Team'!Q42</f>
        <v>216</v>
      </c>
      <c r="H8" s="104">
        <f t="shared" si="0"/>
        <v>4</v>
      </c>
      <c r="I8" s="38"/>
    </row>
    <row r="9" spans="1:13" ht="15" customHeight="1">
      <c r="A9" s="35"/>
      <c r="B9" s="138" t="str">
        <f>'Players by Team'!A50</f>
        <v>KARINA BENAVIDES</v>
      </c>
      <c r="C9" t="str">
        <f>'Players by Team'!A49</f>
        <v>WOODLANDS</v>
      </c>
      <c r="D9" s="138">
        <f>'Players by Team'!B50</f>
        <v>70</v>
      </c>
      <c r="E9" s="138">
        <f>'Players by Team'!C50</f>
        <v>74</v>
      </c>
      <c r="F9" s="138">
        <f>'Players by Team'!D50</f>
        <v>74</v>
      </c>
      <c r="G9" s="138">
        <f>'Players by Team'!E50</f>
        <v>218</v>
      </c>
      <c r="H9" s="104">
        <f t="shared" si="0"/>
        <v>5</v>
      </c>
      <c r="I9" s="38"/>
    </row>
    <row r="10" spans="1:13" ht="15" customHeight="1">
      <c r="A10" s="35"/>
      <c r="B10" s="138" t="str">
        <f>'Players by Team'!G10</f>
        <v>MACKENZIE MOORE</v>
      </c>
      <c r="C10" t="str">
        <f>'Players by Team'!G9</f>
        <v>BYRON NELSON</v>
      </c>
      <c r="D10" s="19">
        <f>'Players by Team'!H10</f>
        <v>70</v>
      </c>
      <c r="E10" s="19">
        <f>'Players by Team'!I10</f>
        <v>76</v>
      </c>
      <c r="F10" s="19">
        <f>'Players by Team'!J10</f>
        <v>72</v>
      </c>
      <c r="G10" s="19">
        <f>'Players by Team'!K10</f>
        <v>218</v>
      </c>
      <c r="H10" s="104">
        <f t="shared" si="0"/>
        <v>5</v>
      </c>
      <c r="I10" s="38"/>
    </row>
    <row r="11" spans="1:13" ht="15" customHeight="1">
      <c r="A11" s="35"/>
      <c r="B11" s="138" t="str">
        <f>'Players by Team'!M43</f>
        <v>MICHELLE ZHOU</v>
      </c>
      <c r="C11" t="str">
        <f>'Players by Team'!M41</f>
        <v xml:space="preserve">SOUTHLAKE </v>
      </c>
      <c r="D11" s="140">
        <f>'Players by Team'!N43</f>
        <v>71</v>
      </c>
      <c r="E11" s="140">
        <f>'Players by Team'!O43</f>
        <v>71</v>
      </c>
      <c r="F11" s="140">
        <f>'Players by Team'!P43</f>
        <v>77</v>
      </c>
      <c r="G11" s="140">
        <f>'Players by Team'!Q43</f>
        <v>219</v>
      </c>
      <c r="H11" s="104">
        <f t="shared" si="0"/>
        <v>7</v>
      </c>
      <c r="I11" s="38"/>
    </row>
    <row r="12" spans="1:13" ht="15" customHeight="1">
      <c r="A12" s="35"/>
      <c r="B12" s="138" t="str">
        <f>'Players by Team'!M10</f>
        <v>RYANN HONEA</v>
      </c>
      <c r="C12" t="str">
        <f>'Players by Team'!M9</f>
        <v>CENTRAL</v>
      </c>
      <c r="D12" s="19">
        <f>'Players by Team'!N10</f>
        <v>76</v>
      </c>
      <c r="E12" s="19">
        <f>'Players by Team'!O10</f>
        <v>71</v>
      </c>
      <c r="F12" s="19">
        <f>'Players by Team'!P10</f>
        <v>72</v>
      </c>
      <c r="G12" s="19">
        <f>'Players by Team'!Q10</f>
        <v>219</v>
      </c>
      <c r="H12" s="104">
        <f t="shared" si="0"/>
        <v>7</v>
      </c>
      <c r="I12" s="38"/>
    </row>
    <row r="13" spans="1:13" ht="15" customHeight="1">
      <c r="A13" s="35"/>
      <c r="B13" s="138" t="str">
        <f>'Players by Team'!G19</f>
        <v>ANNA TAKAHASHI</v>
      </c>
      <c r="C13" t="str">
        <f>'Players by Team'!G17</f>
        <v>GRAPEVINE</v>
      </c>
      <c r="D13" s="138">
        <f>'Players by Team'!H19</f>
        <v>75</v>
      </c>
      <c r="E13" s="138">
        <f>'Players by Team'!I19</f>
        <v>71</v>
      </c>
      <c r="F13" s="138">
        <f>'Players by Team'!J19</f>
        <v>74</v>
      </c>
      <c r="G13" s="138">
        <f>'Players by Team'!K19</f>
        <v>220</v>
      </c>
      <c r="H13" s="104">
        <f t="shared" si="0"/>
        <v>9</v>
      </c>
      <c r="I13" s="38"/>
    </row>
    <row r="14" spans="1:13">
      <c r="A14" s="35"/>
      <c r="B14" s="138" t="str">
        <f>'Players by Team'!G42</f>
        <v>MICHELLE BECKER</v>
      </c>
      <c r="C14" t="str">
        <f>'Players by Team'!G41</f>
        <v>REAGAN</v>
      </c>
      <c r="D14" s="140">
        <f>'Players by Team'!H42</f>
        <v>71</v>
      </c>
      <c r="E14" s="140">
        <f>'Players by Team'!I42</f>
        <v>79</v>
      </c>
      <c r="F14" s="140">
        <f>'Players by Team'!J42</f>
        <v>72</v>
      </c>
      <c r="G14" s="140">
        <f>'Players by Team'!K42</f>
        <v>222</v>
      </c>
      <c r="H14" s="104">
        <f t="shared" si="0"/>
        <v>10</v>
      </c>
    </row>
    <row r="15" spans="1:13">
      <c r="A15" s="35"/>
      <c r="B15" s="138" t="str">
        <f>'Players by Team'!A21</f>
        <v>MIYOKO TAN</v>
      </c>
      <c r="C15" t="str">
        <f>'Players by Team'!A17</f>
        <v>COPPELL</v>
      </c>
      <c r="D15" s="140">
        <f>'Players by Team'!B21</f>
        <v>73</v>
      </c>
      <c r="E15" s="140">
        <f>'Players by Team'!C21</f>
        <v>75</v>
      </c>
      <c r="F15" s="140">
        <f>'Players by Team'!D21</f>
        <v>75</v>
      </c>
      <c r="G15" s="140">
        <f>'Players by Team'!E21</f>
        <v>223</v>
      </c>
      <c r="H15" s="104">
        <f t="shared" si="0"/>
        <v>11</v>
      </c>
    </row>
    <row r="16" spans="1:13">
      <c r="A16" s="35"/>
      <c r="B16" s="138" t="str">
        <f>'Players by Team'!A27</f>
        <v>JORDYN WRAY</v>
      </c>
      <c r="C16" t="str">
        <f>'Players by Team'!A25</f>
        <v>JOHNSON</v>
      </c>
      <c r="D16" s="19">
        <f>'Players by Team'!B27</f>
        <v>74</v>
      </c>
      <c r="E16" s="19">
        <f>'Players by Team'!C27</f>
        <v>75</v>
      </c>
      <c r="F16" s="19">
        <f>'Players by Team'!D27</f>
        <v>75</v>
      </c>
      <c r="G16" s="19">
        <f>'Players by Team'!E27</f>
        <v>224</v>
      </c>
      <c r="H16" s="104">
        <f t="shared" si="0"/>
        <v>12</v>
      </c>
    </row>
    <row r="17" spans="1:8">
      <c r="A17" s="35"/>
      <c r="B17" s="138" t="str">
        <f>'Players by Team'!G43</f>
        <v>KINSEY RAY</v>
      </c>
      <c r="C17" t="str">
        <f>'Players by Team'!G41</f>
        <v>REAGAN</v>
      </c>
      <c r="D17" s="140">
        <f>'Players by Team'!H43</f>
        <v>73</v>
      </c>
      <c r="E17" s="140">
        <f>'Players by Team'!I43</f>
        <v>76</v>
      </c>
      <c r="F17" s="140">
        <f>'Players by Team'!J43</f>
        <v>75</v>
      </c>
      <c r="G17" s="140">
        <f>'Players by Team'!K43</f>
        <v>224</v>
      </c>
      <c r="H17" s="104">
        <f t="shared" si="0"/>
        <v>12</v>
      </c>
    </row>
    <row r="18" spans="1:8">
      <c r="A18" s="35"/>
      <c r="B18" s="138" t="str">
        <f>'Players by Team'!A26</f>
        <v>KIERSTEN BRYANT</v>
      </c>
      <c r="C18" t="str">
        <f>'Players by Team'!A25</f>
        <v>JOHNSON</v>
      </c>
      <c r="D18" s="19">
        <f>'Players by Team'!B26</f>
        <v>75</v>
      </c>
      <c r="E18" s="19">
        <f>'Players by Team'!C26</f>
        <v>70</v>
      </c>
      <c r="F18" s="19">
        <f>'Players by Team'!D26</f>
        <v>80</v>
      </c>
      <c r="G18" s="19">
        <f>'Players by Team'!E26</f>
        <v>225</v>
      </c>
      <c r="H18" s="104">
        <f t="shared" si="0"/>
        <v>14</v>
      </c>
    </row>
    <row r="19" spans="1:8">
      <c r="A19" s="35"/>
      <c r="B19" s="138" t="str">
        <f>'Players by Team'!G50</f>
        <v>RACHEL HICKS  (C. HERITAGE)</v>
      </c>
      <c r="C19" t="str">
        <f>'Players by Team'!G49</f>
        <v>MEDALIST</v>
      </c>
      <c r="D19" s="19">
        <f>'Players by Team'!H50</f>
        <v>78</v>
      </c>
      <c r="E19" s="19">
        <f>'Players by Team'!I50</f>
        <v>75</v>
      </c>
      <c r="F19" s="19">
        <f>'Players by Team'!J50</f>
        <v>74</v>
      </c>
      <c r="G19" s="19">
        <f>'Players by Team'!K50</f>
        <v>227</v>
      </c>
      <c r="H19" s="104">
        <f t="shared" si="0"/>
        <v>15</v>
      </c>
    </row>
    <row r="20" spans="1:8">
      <c r="A20" s="35"/>
      <c r="B20" s="138" t="str">
        <f>'Players by Team'!G3</f>
        <v>SIDNEY STRAMEL</v>
      </c>
      <c r="C20" t="str">
        <f>'Players by Team'!G1</f>
        <v>ALLEN BLUE</v>
      </c>
      <c r="D20" s="37">
        <f>'Players by Team'!H3</f>
        <v>82</v>
      </c>
      <c r="E20" s="37">
        <f>'Players by Team'!I3</f>
        <v>73</v>
      </c>
      <c r="F20" s="37">
        <f>'Players by Team'!J3</f>
        <v>73</v>
      </c>
      <c r="G20" s="37">
        <f>'Players by Team'!K3</f>
        <v>228</v>
      </c>
      <c r="H20" s="104">
        <f t="shared" si="0"/>
        <v>16</v>
      </c>
    </row>
    <row r="21" spans="1:8">
      <c r="A21" s="35"/>
      <c r="B21" s="138" t="str">
        <f>'Players by Team'!A28</f>
        <v>STEVIE ALBRIGHT</v>
      </c>
      <c r="C21" t="str">
        <f>'Players by Team'!A25</f>
        <v>JOHNSON</v>
      </c>
      <c r="D21" s="19">
        <f>'Players by Team'!B28</f>
        <v>76</v>
      </c>
      <c r="E21" s="19">
        <f>'Players by Team'!C28</f>
        <v>74</v>
      </c>
      <c r="F21" s="19">
        <f>'Players by Team'!D28</f>
        <v>79</v>
      </c>
      <c r="G21" s="19">
        <f>'Players by Team'!E28</f>
        <v>229</v>
      </c>
      <c r="H21" s="104">
        <f t="shared" si="0"/>
        <v>17</v>
      </c>
    </row>
    <row r="22" spans="1:8">
      <c r="A22" s="35"/>
      <c r="B22" s="138" t="str">
        <f>'Players by Team'!A51</f>
        <v>AVERY BLAKE</v>
      </c>
      <c r="C22" t="str">
        <f>'Players by Team'!A49</f>
        <v>WOODLANDS</v>
      </c>
      <c r="D22" s="130">
        <f>'Players by Team'!B51</f>
        <v>76</v>
      </c>
      <c r="E22" s="130">
        <f>'Players by Team'!C51</f>
        <v>77</v>
      </c>
      <c r="F22" s="130">
        <f>'Players by Team'!D51</f>
        <v>76</v>
      </c>
      <c r="G22" s="130">
        <f>'Players by Team'!E51</f>
        <v>229</v>
      </c>
      <c r="H22" s="104">
        <f t="shared" si="0"/>
        <v>17</v>
      </c>
    </row>
    <row r="23" spans="1:8">
      <c r="A23" s="35"/>
      <c r="B23" s="138" t="str">
        <f>'Players by Team'!M35</f>
        <v>JACEE FIELDS</v>
      </c>
      <c r="C23" t="str">
        <f>'Players by Team'!M33</f>
        <v>NORTHWEST</v>
      </c>
      <c r="D23" s="19">
        <f>'Players by Team'!N35</f>
        <v>72</v>
      </c>
      <c r="E23" s="19">
        <f>'Players by Team'!O35</f>
        <v>76</v>
      </c>
      <c r="F23" s="19">
        <f>'Players by Team'!P35</f>
        <v>82</v>
      </c>
      <c r="G23" s="19">
        <f>'Players by Team'!Q35</f>
        <v>230</v>
      </c>
      <c r="H23" s="104">
        <f t="shared" si="0"/>
        <v>19</v>
      </c>
    </row>
    <row r="24" spans="1:8">
      <c r="A24" s="35"/>
      <c r="B24" s="138" t="str">
        <f>'Players by Team'!A5</f>
        <v>JACKLYN GONZALEZ</v>
      </c>
      <c r="C24" t="str">
        <f>'Players by Team'!A1</f>
        <v>ALAMO HEIGHTS</v>
      </c>
      <c r="D24" s="140">
        <f>'Players by Team'!B5</f>
        <v>74</v>
      </c>
      <c r="E24" s="140">
        <f>'Players by Team'!C5</f>
        <v>78</v>
      </c>
      <c r="F24" s="140">
        <f>'Players by Team'!D5</f>
        <v>79</v>
      </c>
      <c r="G24" s="140">
        <f>'Players by Team'!E5</f>
        <v>231</v>
      </c>
      <c r="H24" s="104">
        <f t="shared" si="0"/>
        <v>20</v>
      </c>
    </row>
    <row r="25" spans="1:8">
      <c r="A25" s="35"/>
      <c r="B25" s="138" t="str">
        <f>'Players by Team'!A36</f>
        <v>TIFFANY CAO</v>
      </c>
      <c r="C25" t="str">
        <f>'Players by Team'!A33</f>
        <v>MIDLOTHIAN</v>
      </c>
      <c r="D25" s="138">
        <f>'Players by Team'!B36</f>
        <v>77</v>
      </c>
      <c r="E25" s="138">
        <f>'Players by Team'!C36</f>
        <v>78</v>
      </c>
      <c r="F25" s="138">
        <f>'Players by Team'!D36</f>
        <v>77</v>
      </c>
      <c r="G25" s="138">
        <f>'Players by Team'!E36</f>
        <v>232</v>
      </c>
      <c r="H25" s="104">
        <f t="shared" si="0"/>
        <v>21</v>
      </c>
    </row>
    <row r="26" spans="1:8">
      <c r="A26" s="35"/>
      <c r="B26" s="138" t="str">
        <f>'Players by Team'!G5</f>
        <v>LAUREN NGUYENPHU</v>
      </c>
      <c r="C26" t="str">
        <f>'Players by Team'!G1</f>
        <v>ALLEN BLUE</v>
      </c>
      <c r="D26" s="37">
        <f>'Players by Team'!H5</f>
        <v>77</v>
      </c>
      <c r="E26" s="37">
        <f>'Players by Team'!I5</f>
        <v>76</v>
      </c>
      <c r="F26" s="37">
        <f>'Players by Team'!J5</f>
        <v>80</v>
      </c>
      <c r="G26" s="37">
        <f>'Players by Team'!K5</f>
        <v>233</v>
      </c>
      <c r="H26" s="104">
        <f t="shared" si="0"/>
        <v>22</v>
      </c>
    </row>
    <row r="27" spans="1:8">
      <c r="A27" s="35"/>
      <c r="B27" s="138" t="str">
        <f>'Players by Team'!A19</f>
        <v>MIA GABORIAU</v>
      </c>
      <c r="C27" t="str">
        <f>'Players by Team'!A17</f>
        <v>COPPELL</v>
      </c>
      <c r="D27" s="140">
        <f>'Players by Team'!B19</f>
        <v>80</v>
      </c>
      <c r="E27" s="140">
        <f>'Players by Team'!C19</f>
        <v>76</v>
      </c>
      <c r="F27" s="140">
        <f>'Players by Team'!D19</f>
        <v>77</v>
      </c>
      <c r="G27" s="140">
        <f>'Players by Team'!E19</f>
        <v>233</v>
      </c>
      <c r="H27" s="104">
        <f t="shared" si="0"/>
        <v>22</v>
      </c>
    </row>
    <row r="28" spans="1:8">
      <c r="A28" s="35"/>
      <c r="B28" s="138" t="str">
        <f>'Players by Team'!M51</f>
        <v>EMMA COSTA (SLC)</v>
      </c>
      <c r="C28" t="str">
        <f>'Players by Team'!M49</f>
        <v>MEDALIST</v>
      </c>
      <c r="D28" s="35">
        <f>'Players by Team'!N51</f>
        <v>77</v>
      </c>
      <c r="E28" s="35">
        <f>'Players by Team'!O51</f>
        <v>77</v>
      </c>
      <c r="F28" s="35">
        <f>'Players by Team'!P51</f>
        <v>79</v>
      </c>
      <c r="G28" s="35">
        <f>'Players by Team'!Q51</f>
        <v>233</v>
      </c>
      <c r="H28" s="104">
        <f t="shared" si="0"/>
        <v>22</v>
      </c>
    </row>
    <row r="29" spans="1:8">
      <c r="A29" s="35"/>
      <c r="B29" s="138" t="str">
        <f>'Players by Team'!G51</f>
        <v>CINDEY XIAO  (C. HERITAGE)</v>
      </c>
      <c r="C29" s="36" t="str">
        <f>'Players by Team'!G49</f>
        <v>MEDALIST</v>
      </c>
      <c r="D29" s="19">
        <f>'Players by Team'!H51</f>
        <v>79</v>
      </c>
      <c r="E29" s="19">
        <f>'Players by Team'!I51</f>
        <v>76</v>
      </c>
      <c r="F29" s="19">
        <f>'Players by Team'!J51</f>
        <v>79</v>
      </c>
      <c r="G29" s="19">
        <f>'Players by Team'!K51</f>
        <v>234</v>
      </c>
      <c r="H29" s="104">
        <f t="shared" si="0"/>
        <v>25</v>
      </c>
    </row>
    <row r="30" spans="1:8">
      <c r="A30" s="35"/>
      <c r="B30" s="138" t="str">
        <f>'Players by Team'!G11</f>
        <v>HUNTER GILLIS</v>
      </c>
      <c r="C30" t="str">
        <f>'Players by Team'!G9</f>
        <v>BYRON NELSON</v>
      </c>
      <c r="D30" s="19">
        <f>'Players by Team'!H11</f>
        <v>77</v>
      </c>
      <c r="E30" s="19">
        <f>'Players by Team'!I11</f>
        <v>77</v>
      </c>
      <c r="F30" s="19">
        <f>'Players by Team'!J11</f>
        <v>80</v>
      </c>
      <c r="G30" s="19">
        <f>'Players by Team'!K11</f>
        <v>234</v>
      </c>
      <c r="H30" s="104">
        <f t="shared" si="0"/>
        <v>25</v>
      </c>
    </row>
    <row r="31" spans="1:8">
      <c r="A31" s="35"/>
      <c r="B31" s="138" t="str">
        <f>'Players by Team'!A52</f>
        <v>AVA BRUNER</v>
      </c>
      <c r="C31" t="str">
        <f>'Players by Team'!A49</f>
        <v>WOODLANDS</v>
      </c>
      <c r="D31" s="138">
        <f>'Players by Team'!B52</f>
        <v>77</v>
      </c>
      <c r="E31" s="138">
        <f>'Players by Team'!C52</f>
        <v>77</v>
      </c>
      <c r="F31" s="138">
        <f>'Players by Team'!D52</f>
        <v>80</v>
      </c>
      <c r="G31" s="138">
        <f>'Players by Team'!E52</f>
        <v>234</v>
      </c>
      <c r="H31" s="104">
        <f t="shared" si="0"/>
        <v>25</v>
      </c>
    </row>
    <row r="32" spans="1:8">
      <c r="A32" s="35"/>
      <c r="B32" s="138" t="str">
        <f>'Players by Team'!M18</f>
        <v>AN TRAN SHELMIRE</v>
      </c>
      <c r="C32" t="str">
        <f>'Players by Team'!M17</f>
        <v>HIGHLAND PARK</v>
      </c>
      <c r="D32" s="140">
        <f>'Players by Team'!N18</f>
        <v>77</v>
      </c>
      <c r="E32" s="140">
        <f>'Players by Team'!O18</f>
        <v>78</v>
      </c>
      <c r="F32" s="140">
        <f>'Players by Team'!P18</f>
        <v>79</v>
      </c>
      <c r="G32" s="140">
        <f>'Players by Team'!Q18</f>
        <v>234</v>
      </c>
      <c r="H32" s="104">
        <f t="shared" si="0"/>
        <v>25</v>
      </c>
    </row>
    <row r="33" spans="1:8">
      <c r="A33" s="35"/>
      <c r="B33" s="138" t="str">
        <f>'Players by Team'!G13</f>
        <v>ESTELLE SEON</v>
      </c>
      <c r="C33" t="str">
        <f>'Players by Team'!G9</f>
        <v>BYRON NELSON</v>
      </c>
      <c r="D33" s="19">
        <f>'Players by Team'!H13</f>
        <v>81</v>
      </c>
      <c r="E33" s="19">
        <f>'Players by Team'!I13</f>
        <v>76</v>
      </c>
      <c r="F33" s="19">
        <f>'Players by Team'!J13</f>
        <v>78</v>
      </c>
      <c r="G33" s="19">
        <f>'Players by Team'!K13</f>
        <v>235</v>
      </c>
      <c r="H33" s="104">
        <f t="shared" si="0"/>
        <v>29</v>
      </c>
    </row>
    <row r="34" spans="1:8">
      <c r="A34" s="35"/>
      <c r="B34" s="138" t="str">
        <f>'Players by Team'!G34</f>
        <v>KATE ADELMANN</v>
      </c>
      <c r="C34" t="str">
        <f>'Players by Team'!G33</f>
        <v xml:space="preserve"> M. HERITAGE</v>
      </c>
      <c r="D34" s="21">
        <f>'Players by Team'!H34</f>
        <v>76</v>
      </c>
      <c r="E34" s="130">
        <f>'Players by Team'!I34</f>
        <v>77</v>
      </c>
      <c r="F34" s="130">
        <f>'Players by Team'!J34</f>
        <v>82</v>
      </c>
      <c r="G34" s="130">
        <f>'Players by Team'!K34</f>
        <v>235</v>
      </c>
      <c r="H34" s="104">
        <f t="shared" si="0"/>
        <v>29</v>
      </c>
    </row>
    <row r="35" spans="1:8">
      <c r="A35" s="35"/>
      <c r="B35" s="138" t="str">
        <f>'Players by Team'!M44</f>
        <v>ASHTON BEGLEY</v>
      </c>
      <c r="C35" t="str">
        <f>'Players by Team'!M41</f>
        <v xml:space="preserve">SOUTHLAKE </v>
      </c>
      <c r="D35" s="130">
        <f>'Players by Team'!N44</f>
        <v>77</v>
      </c>
      <c r="E35" s="130">
        <f>'Players by Team'!O44</f>
        <v>77</v>
      </c>
      <c r="F35" s="130">
        <f>'Players by Team'!P44</f>
        <v>81</v>
      </c>
      <c r="G35" s="130">
        <f>'Players by Team'!Q44</f>
        <v>235</v>
      </c>
      <c r="H35" s="104">
        <f t="shared" si="0"/>
        <v>29</v>
      </c>
    </row>
    <row r="36" spans="1:8">
      <c r="A36" s="35"/>
      <c r="B36" s="138" t="str">
        <f>'Players by Team'!M36</f>
        <v>MADISON DAVIS</v>
      </c>
      <c r="C36" s="36" t="str">
        <f>'Players by Team'!M33</f>
        <v>NORTHWEST</v>
      </c>
      <c r="D36" s="19">
        <f>'Players by Team'!N36</f>
        <v>78</v>
      </c>
      <c r="E36" s="19">
        <f>'Players by Team'!O36</f>
        <v>80</v>
      </c>
      <c r="F36" s="19">
        <f>'Players by Team'!P36</f>
        <v>79</v>
      </c>
      <c r="G36" s="19">
        <f>'Players by Team'!Q36</f>
        <v>237</v>
      </c>
      <c r="H36" s="104">
        <f t="shared" si="0"/>
        <v>32</v>
      </c>
    </row>
    <row r="37" spans="1:8">
      <c r="A37" s="35"/>
      <c r="B37" s="138" t="str">
        <f>'Players by Team'!G2</f>
        <v>ANGELA INOCIAN</v>
      </c>
      <c r="C37" s="36" t="str">
        <f>'Players by Team'!G1</f>
        <v>ALLEN BLUE</v>
      </c>
      <c r="D37" s="37">
        <f>'Players by Team'!H2</f>
        <v>79</v>
      </c>
      <c r="E37" s="37">
        <f>'Players by Team'!I2</f>
        <v>80</v>
      </c>
      <c r="F37" s="37">
        <f>'Players by Team'!J2</f>
        <v>78</v>
      </c>
      <c r="G37" s="37">
        <f>'Players by Team'!K2</f>
        <v>237</v>
      </c>
      <c r="H37" s="104">
        <f t="shared" ref="H37:H68" si="1">IF(G37="0","0",RANK(G37,G$5:G$107,1))</f>
        <v>32</v>
      </c>
    </row>
    <row r="38" spans="1:8">
      <c r="A38" s="35"/>
      <c r="B38" s="138" t="str">
        <f>'Players by Team'!G26</f>
        <v>CHATHAM BETZ</v>
      </c>
      <c r="C38" t="str">
        <f>'Players by Team'!G25</f>
        <v>KELLER</v>
      </c>
      <c r="D38" s="19">
        <f>'Players by Team'!H26</f>
        <v>78</v>
      </c>
      <c r="E38" s="19">
        <f>'Players by Team'!I26</f>
        <v>80</v>
      </c>
      <c r="F38" s="19">
        <f>'Players by Team'!J26</f>
        <v>80</v>
      </c>
      <c r="G38" s="19">
        <f>'Players by Team'!K26</f>
        <v>238</v>
      </c>
      <c r="H38" s="104">
        <f t="shared" si="1"/>
        <v>34</v>
      </c>
    </row>
    <row r="39" spans="1:8">
      <c r="A39" s="35"/>
      <c r="B39" s="138" t="str">
        <f>'Players by Team'!M34</f>
        <v>ASHLEY DAVIS</v>
      </c>
      <c r="C39" t="str">
        <f>'Players by Team'!M33</f>
        <v>NORTHWEST</v>
      </c>
      <c r="D39" s="19">
        <f>'Players by Team'!N34</f>
        <v>79</v>
      </c>
      <c r="E39" s="19">
        <f>'Players by Team'!O34</f>
        <v>82</v>
      </c>
      <c r="F39" s="19">
        <f>'Players by Team'!P34</f>
        <v>77</v>
      </c>
      <c r="G39" s="19">
        <f>'Players by Team'!Q34</f>
        <v>238</v>
      </c>
      <c r="H39" s="104">
        <f t="shared" si="1"/>
        <v>34</v>
      </c>
    </row>
    <row r="40" spans="1:8">
      <c r="A40" s="35"/>
      <c r="B40" s="138" t="str">
        <f>'Players by Team'!A20</f>
        <v>LAUREN RIOS</v>
      </c>
      <c r="C40" t="str">
        <f>'Players by Team'!A17</f>
        <v>COPPELL</v>
      </c>
      <c r="D40" s="140">
        <f>'Players by Team'!B20</f>
        <v>80</v>
      </c>
      <c r="E40" s="140">
        <f>'Players by Team'!C20</f>
        <v>78</v>
      </c>
      <c r="F40" s="140">
        <f>'Players by Team'!D20</f>
        <v>81</v>
      </c>
      <c r="G40" s="140">
        <f>'Players by Team'!E20</f>
        <v>239</v>
      </c>
      <c r="H40" s="104">
        <f t="shared" si="1"/>
        <v>36</v>
      </c>
    </row>
    <row r="41" spans="1:8">
      <c r="A41" s="35"/>
      <c r="B41" s="138" t="str">
        <f>'Players by Team'!G28</f>
        <v>JAYLEN BETZ</v>
      </c>
      <c r="C41" t="str">
        <f>'Players by Team'!G25</f>
        <v>KELLER</v>
      </c>
      <c r="D41" s="19">
        <f>'Players by Team'!H28</f>
        <v>81</v>
      </c>
      <c r="E41" s="19">
        <f>'Players by Team'!I28</f>
        <v>82</v>
      </c>
      <c r="F41" s="19">
        <f>'Players by Team'!J28</f>
        <v>76</v>
      </c>
      <c r="G41" s="19">
        <f>'Players by Team'!K28</f>
        <v>239</v>
      </c>
      <c r="H41" s="104">
        <f t="shared" si="1"/>
        <v>36</v>
      </c>
    </row>
    <row r="42" spans="1:8">
      <c r="A42" s="35"/>
      <c r="B42" s="138" t="str">
        <f>'Players by Team'!G21</f>
        <v>JILLIAN COREY</v>
      </c>
      <c r="C42" t="str">
        <f>'Players by Team'!G17</f>
        <v>GRAPEVINE</v>
      </c>
      <c r="D42" s="140">
        <f>'Players by Team'!H21</f>
        <v>84</v>
      </c>
      <c r="E42" s="140">
        <f>'Players by Team'!I21</f>
        <v>75</v>
      </c>
      <c r="F42" s="140">
        <f>'Players by Team'!J21</f>
        <v>83</v>
      </c>
      <c r="G42" s="140">
        <f>'Players by Team'!K21</f>
        <v>242</v>
      </c>
      <c r="H42" s="104">
        <f t="shared" si="1"/>
        <v>38</v>
      </c>
    </row>
    <row r="43" spans="1:8">
      <c r="A43" s="35"/>
      <c r="B43" s="138" t="str">
        <f>'Players by Team'!A53</f>
        <v>CHEYENNE SOWDA</v>
      </c>
      <c r="C43" t="str">
        <f>'Players by Team'!A49</f>
        <v>WOODLANDS</v>
      </c>
      <c r="D43" s="130">
        <f>'Players by Team'!B53</f>
        <v>79</v>
      </c>
      <c r="E43" s="130">
        <f>'Players by Team'!C53</f>
        <v>81</v>
      </c>
      <c r="F43" s="130">
        <f>'Players by Team'!D53</f>
        <v>82</v>
      </c>
      <c r="G43" s="130">
        <f>'Players by Team'!E53</f>
        <v>242</v>
      </c>
      <c r="H43" s="104">
        <f t="shared" si="1"/>
        <v>38</v>
      </c>
    </row>
    <row r="44" spans="1:8">
      <c r="A44" s="35"/>
      <c r="B44" s="138" t="str">
        <f>'Players by Team'!A6</f>
        <v>JORDAN SALISBURY</v>
      </c>
      <c r="C44" t="str">
        <f>'Players by Team'!A1</f>
        <v>ALAMO HEIGHTS</v>
      </c>
      <c r="D44" s="21">
        <f>'Players by Team'!B6</f>
        <v>75</v>
      </c>
      <c r="E44" s="130">
        <f>'Players by Team'!C6</f>
        <v>84</v>
      </c>
      <c r="F44" s="130">
        <f>'Players by Team'!D6</f>
        <v>84</v>
      </c>
      <c r="G44" s="130">
        <f>'Players by Team'!E6</f>
        <v>243</v>
      </c>
      <c r="H44" s="104">
        <f t="shared" si="1"/>
        <v>40</v>
      </c>
    </row>
    <row r="45" spans="1:8">
      <c r="A45" s="35"/>
      <c r="B45" s="138" t="str">
        <f>'Players by Team'!M26</f>
        <v>SAMANTHA FRIDAY</v>
      </c>
      <c r="C45" t="str">
        <f>'Players by Team'!M25</f>
        <v>LAKE DALLAS</v>
      </c>
      <c r="D45" s="140">
        <f>'Players by Team'!N26</f>
        <v>84</v>
      </c>
      <c r="E45" s="140">
        <f>'Players by Team'!O26</f>
        <v>71</v>
      </c>
      <c r="F45" s="140">
        <f>'Players by Team'!P26</f>
        <v>89</v>
      </c>
      <c r="G45" s="140">
        <f>'Players by Team'!Q26</f>
        <v>244</v>
      </c>
      <c r="H45" s="104">
        <f t="shared" si="1"/>
        <v>41</v>
      </c>
    </row>
    <row r="46" spans="1:8">
      <c r="A46" s="35"/>
      <c r="B46" s="138" t="str">
        <f>'Players by Team'!G20</f>
        <v>LAUREN CHASCZEWSKI</v>
      </c>
      <c r="C46" t="str">
        <f>'Players by Team'!G17</f>
        <v>GRAPEVINE</v>
      </c>
      <c r="D46" s="140">
        <f>'Players by Team'!H20</f>
        <v>81</v>
      </c>
      <c r="E46" s="140">
        <f>'Players by Team'!I20</f>
        <v>83</v>
      </c>
      <c r="F46" s="140">
        <f>'Players by Team'!J20</f>
        <v>80</v>
      </c>
      <c r="G46" s="140">
        <f>'Players by Team'!K20</f>
        <v>244</v>
      </c>
      <c r="H46" s="104">
        <f t="shared" si="1"/>
        <v>41</v>
      </c>
    </row>
    <row r="47" spans="1:8">
      <c r="A47" s="35"/>
      <c r="B47" s="138" t="str">
        <f>'Players by Team'!M3</f>
        <v>DANIELLE DIMAFELIX</v>
      </c>
      <c r="C47" t="str">
        <f>'Players by Team'!M1</f>
        <v>ALLEN WHITE</v>
      </c>
      <c r="D47" s="130">
        <f>'Players by Team'!N3</f>
        <v>83</v>
      </c>
      <c r="E47" s="130">
        <f>'Players by Team'!O3</f>
        <v>81</v>
      </c>
      <c r="F47" s="130">
        <f>'Players by Team'!P3</f>
        <v>81</v>
      </c>
      <c r="G47" s="130">
        <f>'Players by Team'!Q3</f>
        <v>245</v>
      </c>
      <c r="H47" s="104">
        <f t="shared" si="1"/>
        <v>43</v>
      </c>
    </row>
    <row r="48" spans="1:8">
      <c r="A48" s="35"/>
      <c r="B48" s="138" t="str">
        <f>'Players by Team'!A35</f>
        <v>KELLY DUNN</v>
      </c>
      <c r="C48" t="str">
        <f>'Players by Team'!A33</f>
        <v>MIDLOTHIAN</v>
      </c>
      <c r="D48" s="140">
        <f>'Players by Team'!B35</f>
        <v>84</v>
      </c>
      <c r="E48" s="140">
        <f>'Players by Team'!C35</f>
        <v>82</v>
      </c>
      <c r="F48" s="140">
        <f>'Players by Team'!D35</f>
        <v>80</v>
      </c>
      <c r="G48" s="140">
        <f>'Players by Team'!E35</f>
        <v>246</v>
      </c>
      <c r="H48" s="104">
        <f t="shared" si="1"/>
        <v>44</v>
      </c>
    </row>
    <row r="49" spans="1:8">
      <c r="A49" s="35"/>
      <c r="B49" s="138" t="str">
        <f>'Players by Team'!G30</f>
        <v>GWEN TAPIA</v>
      </c>
      <c r="C49" t="str">
        <f>'Players by Team'!G25</f>
        <v>KELLER</v>
      </c>
      <c r="D49" s="19">
        <f>'Players by Team'!H30</f>
        <v>85</v>
      </c>
      <c r="E49" s="19">
        <f>'Players by Team'!I30</f>
        <v>83</v>
      </c>
      <c r="F49" s="19">
        <f>'Players by Team'!J30</f>
        <v>79</v>
      </c>
      <c r="G49" s="19">
        <f>'Players by Team'!K30</f>
        <v>247</v>
      </c>
      <c r="H49" s="104">
        <f t="shared" si="1"/>
        <v>45</v>
      </c>
    </row>
    <row r="50" spans="1:8">
      <c r="A50" s="35"/>
      <c r="B50" s="138" t="str">
        <f>'Players by Team'!M52</f>
        <v>MAKAYLA TYRRELL (SLC)</v>
      </c>
      <c r="C50" t="str">
        <f>'Players by Team'!M49</f>
        <v>MEDALIST</v>
      </c>
      <c r="D50" s="35">
        <f>'Players by Team'!N52</f>
        <v>84</v>
      </c>
      <c r="E50" s="35">
        <f>'Players by Team'!O52</f>
        <v>86</v>
      </c>
      <c r="F50" s="35">
        <f>'Players by Team'!P52</f>
        <v>77</v>
      </c>
      <c r="G50" s="35">
        <f>'Players by Team'!Q52</f>
        <v>247</v>
      </c>
      <c r="H50" s="104">
        <f t="shared" si="1"/>
        <v>45</v>
      </c>
    </row>
    <row r="51" spans="1:8">
      <c r="A51" s="35"/>
      <c r="B51" s="138" t="str">
        <f>'Players by Team'!M19</f>
        <v>SOPHIE BIEDIGER</v>
      </c>
      <c r="C51" t="str">
        <f>'Players by Team'!M17</f>
        <v>HIGHLAND PARK</v>
      </c>
      <c r="D51" s="140">
        <f>'Players by Team'!N19</f>
        <v>81</v>
      </c>
      <c r="E51" s="140">
        <f>'Players by Team'!O19</f>
        <v>87</v>
      </c>
      <c r="F51" s="140">
        <f>'Players by Team'!P19</f>
        <v>79</v>
      </c>
      <c r="G51" s="140">
        <f>'Players by Team'!Q19</f>
        <v>247</v>
      </c>
      <c r="H51" s="104">
        <f t="shared" si="1"/>
        <v>45</v>
      </c>
    </row>
    <row r="52" spans="1:8">
      <c r="A52" s="35"/>
      <c r="B52" s="138" t="str">
        <f>'Players by Team'!G29</f>
        <v>AIDAN RICHMOND</v>
      </c>
      <c r="C52" t="str">
        <f>'Players by Team'!G25</f>
        <v>KELLER</v>
      </c>
      <c r="D52" s="19">
        <f>'Players by Team'!H29</f>
        <v>88</v>
      </c>
      <c r="E52" s="19">
        <f>'Players by Team'!I29</f>
        <v>76</v>
      </c>
      <c r="F52" s="19">
        <f>'Players by Team'!J29</f>
        <v>85</v>
      </c>
      <c r="G52" s="19">
        <f>'Players by Team'!K29</f>
        <v>249</v>
      </c>
      <c r="H52" s="104">
        <f t="shared" si="1"/>
        <v>48</v>
      </c>
    </row>
    <row r="53" spans="1:8">
      <c r="A53" s="35"/>
      <c r="B53" s="138" t="str">
        <f>'Players by Team'!G4</f>
        <v>ANIKA TREHAN</v>
      </c>
      <c r="C53" t="str">
        <f>'Players by Team'!G1</f>
        <v>ALLEN BLUE</v>
      </c>
      <c r="D53" s="37">
        <f>'Players by Team'!H4</f>
        <v>84</v>
      </c>
      <c r="E53" s="37">
        <f>'Players by Team'!I4</f>
        <v>83</v>
      </c>
      <c r="F53" s="37">
        <f>'Players by Team'!J4</f>
        <v>82</v>
      </c>
      <c r="G53" s="37">
        <f>'Players by Team'!K4</f>
        <v>249</v>
      </c>
      <c r="H53" s="104">
        <f t="shared" si="1"/>
        <v>48</v>
      </c>
    </row>
    <row r="54" spans="1:8">
      <c r="A54" s="35"/>
      <c r="B54" s="138" t="str">
        <f>'Players by Team'!G27</f>
        <v>BROOKE BIANCALANA</v>
      </c>
      <c r="C54" t="str">
        <f>'Players by Team'!G25</f>
        <v>KELLER</v>
      </c>
      <c r="D54" s="19">
        <f>'Players by Team'!H27</f>
        <v>80</v>
      </c>
      <c r="E54" s="19">
        <f>'Players by Team'!I27</f>
        <v>84</v>
      </c>
      <c r="F54" s="19">
        <f>'Players by Team'!J27</f>
        <v>85</v>
      </c>
      <c r="G54" s="19">
        <f>'Players by Team'!K27</f>
        <v>249</v>
      </c>
      <c r="H54" s="104">
        <f t="shared" si="1"/>
        <v>48</v>
      </c>
    </row>
    <row r="55" spans="1:8">
      <c r="A55" s="35"/>
      <c r="B55" s="138" t="str">
        <f>'Players by Team'!M45</f>
        <v>KAREN LEE</v>
      </c>
      <c r="C55" t="str">
        <f>'Players by Team'!M41</f>
        <v xml:space="preserve">SOUTHLAKE </v>
      </c>
      <c r="D55" s="138">
        <f>'Players by Team'!N45</f>
        <v>83</v>
      </c>
      <c r="E55" s="138">
        <f>'Players by Team'!O45</f>
        <v>84</v>
      </c>
      <c r="F55" s="138">
        <f>'Players by Team'!P45</f>
        <v>82</v>
      </c>
      <c r="G55" s="138">
        <f>'Players by Team'!Q45</f>
        <v>249</v>
      </c>
      <c r="H55" s="104">
        <f t="shared" si="1"/>
        <v>48</v>
      </c>
    </row>
    <row r="56" spans="1:8">
      <c r="A56" s="35"/>
      <c r="B56" s="138" t="str">
        <f>'Players by Team'!M21</f>
        <v>JULIA CARY</v>
      </c>
      <c r="C56" s="36" t="str">
        <f>'Players by Team'!M17</f>
        <v>HIGHLAND PARK</v>
      </c>
      <c r="D56" s="140">
        <f>'Players by Team'!N21</f>
        <v>86</v>
      </c>
      <c r="E56" s="140">
        <f>'Players by Team'!O21</f>
        <v>83</v>
      </c>
      <c r="F56" s="140">
        <f>'Players by Team'!P21</f>
        <v>82</v>
      </c>
      <c r="G56" s="140">
        <f>'Players by Team'!Q21</f>
        <v>251</v>
      </c>
      <c r="H56" s="104">
        <f t="shared" si="1"/>
        <v>52</v>
      </c>
    </row>
    <row r="57" spans="1:8">
      <c r="A57" s="35"/>
      <c r="B57" s="138" t="str">
        <f>'Players by Team'!G14</f>
        <v>KATE LAIRD</v>
      </c>
      <c r="C57" t="str">
        <f>'Players by Team'!G9</f>
        <v>BYRON NELSON</v>
      </c>
      <c r="D57" s="19">
        <f>'Players by Team'!H14</f>
        <v>81</v>
      </c>
      <c r="E57" s="19">
        <f>'Players by Team'!I14</f>
        <v>85</v>
      </c>
      <c r="F57" s="19">
        <f>'Players by Team'!J14</f>
        <v>85</v>
      </c>
      <c r="G57" s="19">
        <f>'Players by Team'!K14</f>
        <v>251</v>
      </c>
      <c r="H57" s="104">
        <f t="shared" si="1"/>
        <v>52</v>
      </c>
    </row>
    <row r="58" spans="1:8">
      <c r="A58" s="35"/>
      <c r="B58" s="138" t="str">
        <f>'Players by Team'!G53</f>
        <v>REBECCA CANTU (MARTIN)</v>
      </c>
      <c r="C58" t="str">
        <f>'Players by Team'!G49</f>
        <v>MEDALIST</v>
      </c>
      <c r="D58" s="19">
        <f>'Players by Team'!H53</f>
        <v>80</v>
      </c>
      <c r="E58" s="19">
        <f>'Players by Team'!I53</f>
        <v>91</v>
      </c>
      <c r="F58" s="19">
        <f>'Players by Team'!J53</f>
        <v>80</v>
      </c>
      <c r="G58" s="19">
        <f>'Players by Team'!K53</f>
        <v>251</v>
      </c>
      <c r="H58" s="104">
        <f t="shared" si="1"/>
        <v>52</v>
      </c>
    </row>
    <row r="59" spans="1:8">
      <c r="A59" s="35"/>
      <c r="B59" s="138" t="str">
        <f>'Players by Team'!A2</f>
        <v>KIM VOLLMER</v>
      </c>
      <c r="C59" t="str">
        <f>'Players by Team'!A1</f>
        <v>ALAMO HEIGHTS</v>
      </c>
      <c r="D59" s="21">
        <f>'Players by Team'!B2</f>
        <v>86</v>
      </c>
      <c r="E59" s="130">
        <f>'Players by Team'!C2</f>
        <v>80</v>
      </c>
      <c r="F59" s="130">
        <f>'Players by Team'!D2</f>
        <v>86</v>
      </c>
      <c r="G59" s="130">
        <f>'Players by Team'!E2</f>
        <v>252</v>
      </c>
      <c r="H59" s="104">
        <f t="shared" si="1"/>
        <v>55</v>
      </c>
    </row>
    <row r="60" spans="1:8">
      <c r="A60" s="35"/>
      <c r="B60" s="138" t="str">
        <f>'Players by Team'!G12</f>
        <v>JILLIAN BROWN</v>
      </c>
      <c r="C60" t="str">
        <f>'Players by Team'!G9</f>
        <v>BYRON NELSON</v>
      </c>
      <c r="D60" s="19">
        <f>'Players by Team'!H12</f>
        <v>89</v>
      </c>
      <c r="E60" s="19">
        <f>'Players by Team'!I12</f>
        <v>82</v>
      </c>
      <c r="F60" s="19">
        <f>'Players by Team'!J12</f>
        <v>81</v>
      </c>
      <c r="G60" s="19">
        <f>'Players by Team'!K12</f>
        <v>252</v>
      </c>
      <c r="H60" s="104">
        <f t="shared" si="1"/>
        <v>55</v>
      </c>
    </row>
    <row r="61" spans="1:8">
      <c r="A61" s="35"/>
      <c r="B61" s="138" t="str">
        <f>'Players by Team'!M27</f>
        <v>CAROLINA KYSIAK</v>
      </c>
      <c r="C61" t="str">
        <f>'Players by Team'!M25</f>
        <v>LAKE DALLAS</v>
      </c>
      <c r="D61" s="140">
        <f>'Players by Team'!N27</f>
        <v>90</v>
      </c>
      <c r="E61" s="140">
        <f>'Players by Team'!O27</f>
        <v>83</v>
      </c>
      <c r="F61" s="140">
        <f>'Players by Team'!P27</f>
        <v>79</v>
      </c>
      <c r="G61" s="140">
        <f>'Players by Team'!Q27</f>
        <v>252</v>
      </c>
      <c r="H61" s="104">
        <f t="shared" si="1"/>
        <v>55</v>
      </c>
    </row>
    <row r="62" spans="1:8">
      <c r="A62" s="35"/>
      <c r="B62" s="138" t="str">
        <f>'Players by Team'!A34</f>
        <v>MACIE GAITHER</v>
      </c>
      <c r="C62" t="str">
        <f>'Players by Team'!A33</f>
        <v>MIDLOTHIAN</v>
      </c>
      <c r="D62" s="130">
        <f>'Players by Team'!B34</f>
        <v>83</v>
      </c>
      <c r="E62" s="130">
        <f>'Players by Team'!C34</f>
        <v>83</v>
      </c>
      <c r="F62" s="130">
        <f>'Players by Team'!D34</f>
        <v>87</v>
      </c>
      <c r="G62" s="130">
        <f>'Players by Team'!E34</f>
        <v>253</v>
      </c>
      <c r="H62" s="104">
        <f t="shared" si="1"/>
        <v>58</v>
      </c>
    </row>
    <row r="63" spans="1:8">
      <c r="A63" s="35"/>
      <c r="B63" s="138" t="str">
        <f>'Players by Team'!A54</f>
        <v>KATIE GREEN</v>
      </c>
      <c r="C63" t="str">
        <f>'Players by Team'!A49</f>
        <v>WOODLANDS</v>
      </c>
      <c r="D63" s="130">
        <f>'Players by Team'!B54</f>
        <v>80</v>
      </c>
      <c r="E63" s="130">
        <f>'Players by Team'!C54</f>
        <v>85</v>
      </c>
      <c r="F63" s="130">
        <f>'Players by Team'!D54</f>
        <v>88</v>
      </c>
      <c r="G63" s="130">
        <f>'Players by Team'!E54</f>
        <v>253</v>
      </c>
      <c r="H63" s="104">
        <f t="shared" si="1"/>
        <v>58</v>
      </c>
    </row>
    <row r="64" spans="1:8">
      <c r="A64" s="35"/>
      <c r="B64" s="138" t="str">
        <f>'Players by Team'!G22</f>
        <v>ABBY TANNER</v>
      </c>
      <c r="C64" t="str">
        <f>'Players by Team'!G17</f>
        <v>GRAPEVINE</v>
      </c>
      <c r="D64" s="21">
        <f>'Players by Team'!H22</f>
        <v>85</v>
      </c>
      <c r="E64" s="130">
        <f>'Players by Team'!I22</f>
        <v>89</v>
      </c>
      <c r="F64" s="130">
        <f>'Players by Team'!J22</f>
        <v>79</v>
      </c>
      <c r="G64" s="130">
        <f>'Players by Team'!K22</f>
        <v>253</v>
      </c>
      <c r="H64" s="104">
        <f t="shared" si="1"/>
        <v>58</v>
      </c>
    </row>
    <row r="65" spans="1:8">
      <c r="A65" s="35"/>
      <c r="B65" s="138" t="str">
        <f>'Players by Team'!A11</f>
        <v>BRYNLEE DYAS</v>
      </c>
      <c r="C65" t="str">
        <f>'Players by Team'!A9</f>
        <v>ANDREWS</v>
      </c>
      <c r="D65" s="140">
        <f>'Players by Team'!B11</f>
        <v>79</v>
      </c>
      <c r="E65" s="140">
        <f>'Players by Team'!C11</f>
        <v>90</v>
      </c>
      <c r="F65" s="140">
        <f>'Players by Team'!D11</f>
        <v>84</v>
      </c>
      <c r="G65" s="140">
        <f>'Players by Team'!E11</f>
        <v>253</v>
      </c>
      <c r="H65" s="104">
        <f t="shared" si="1"/>
        <v>58</v>
      </c>
    </row>
    <row r="66" spans="1:8">
      <c r="A66" s="35"/>
      <c r="B66" s="138" t="str">
        <f>'Players by Team'!A14</f>
        <v>JORDYN HALL</v>
      </c>
      <c r="C66" t="str">
        <f>'Players by Team'!A9</f>
        <v>ANDREWS</v>
      </c>
      <c r="D66" s="130">
        <f>'Players by Team'!B14</f>
        <v>85</v>
      </c>
      <c r="E66" s="130">
        <f>'Players by Team'!C14</f>
        <v>83</v>
      </c>
      <c r="F66" s="130">
        <f>'Players by Team'!D14</f>
        <v>86</v>
      </c>
      <c r="G66" s="130">
        <f>'Players by Team'!E14</f>
        <v>254</v>
      </c>
      <c r="H66" s="104">
        <f t="shared" si="1"/>
        <v>62</v>
      </c>
    </row>
    <row r="67" spans="1:8">
      <c r="A67" s="35"/>
      <c r="B67" s="138" t="str">
        <f>'Players by Team'!A22</f>
        <v>REGAN KENNEDY</v>
      </c>
      <c r="C67" t="str">
        <f>'Players by Team'!A17</f>
        <v>COPPELL</v>
      </c>
      <c r="D67" s="140">
        <f>'Players by Team'!B22</f>
        <v>86</v>
      </c>
      <c r="E67" s="140">
        <f>'Players by Team'!C22</f>
        <v>83</v>
      </c>
      <c r="F67" s="140">
        <f>'Players by Team'!D22</f>
        <v>85</v>
      </c>
      <c r="G67" s="140">
        <f>'Players by Team'!E22</f>
        <v>254</v>
      </c>
      <c r="H67" s="104">
        <f t="shared" si="1"/>
        <v>62</v>
      </c>
    </row>
    <row r="68" spans="1:8">
      <c r="A68" s="35"/>
      <c r="B68" s="138" t="str">
        <f>'Players by Team'!M20</f>
        <v>NIKITA NAIR</v>
      </c>
      <c r="C68" t="str">
        <f>'Players by Team'!M17</f>
        <v>HIGHLAND PARK</v>
      </c>
      <c r="D68" s="140">
        <f>'Players by Team'!N20</f>
        <v>93</v>
      </c>
      <c r="E68" s="140">
        <f>'Players by Team'!O20</f>
        <v>80</v>
      </c>
      <c r="F68" s="140">
        <f>'Players by Team'!P20</f>
        <v>83</v>
      </c>
      <c r="G68" s="140">
        <f>'Players by Team'!Q20</f>
        <v>256</v>
      </c>
      <c r="H68" s="104">
        <f t="shared" si="1"/>
        <v>64</v>
      </c>
    </row>
    <row r="69" spans="1:8">
      <c r="A69" s="35"/>
      <c r="B69" s="138" t="str">
        <f>'Players by Team'!A10</f>
        <v>SKYLER STRUBE</v>
      </c>
      <c r="C69" t="str">
        <f>'Players by Team'!A9</f>
        <v>ANDREWS</v>
      </c>
      <c r="D69" s="21">
        <f>'Players by Team'!B10</f>
        <v>88</v>
      </c>
      <c r="E69" s="130">
        <f>'Players by Team'!C10</f>
        <v>85</v>
      </c>
      <c r="F69" s="130">
        <f>'Players by Team'!D10</f>
        <v>83</v>
      </c>
      <c r="G69" s="130">
        <f>'Players by Team'!E10</f>
        <v>256</v>
      </c>
      <c r="H69" s="104">
        <f t="shared" ref="H69:H100" si="2">IF(G69="0","0",RANK(G69,G$5:G$107,1))</f>
        <v>64</v>
      </c>
    </row>
    <row r="70" spans="1:8">
      <c r="A70" s="35"/>
      <c r="B70" s="138" t="str">
        <f>'Players by Team'!A13</f>
        <v>ALYSSA GERHARDT</v>
      </c>
      <c r="C70" t="str">
        <f>'Players by Team'!A9</f>
        <v>ANDREWS</v>
      </c>
      <c r="D70" s="140">
        <f>'Players by Team'!B13</f>
        <v>86</v>
      </c>
      <c r="E70" s="140">
        <f>'Players by Team'!C13</f>
        <v>82</v>
      </c>
      <c r="F70" s="140">
        <f>'Players by Team'!D13</f>
        <v>89</v>
      </c>
      <c r="G70" s="140">
        <f>'Players by Team'!E13</f>
        <v>257</v>
      </c>
      <c r="H70" s="104">
        <f t="shared" si="2"/>
        <v>66</v>
      </c>
    </row>
    <row r="71" spans="1:8">
      <c r="A71" s="35"/>
      <c r="B71" s="138" t="str">
        <f>'Players by Team'!M37</f>
        <v>AVREE FIELDS</v>
      </c>
      <c r="C71" s="36" t="str">
        <f>'Players by Team'!M33</f>
        <v>NORTHWEST</v>
      </c>
      <c r="D71" s="19">
        <f>'Players by Team'!N37</f>
        <v>86</v>
      </c>
      <c r="E71" s="19">
        <f>'Players by Team'!O37</f>
        <v>83</v>
      </c>
      <c r="F71" s="19">
        <f>'Players by Team'!P37</f>
        <v>89</v>
      </c>
      <c r="G71" s="19">
        <f>'Players by Team'!Q37</f>
        <v>258</v>
      </c>
      <c r="H71" s="104">
        <f t="shared" si="2"/>
        <v>67</v>
      </c>
    </row>
    <row r="72" spans="1:8">
      <c r="A72" s="35"/>
      <c r="B72" s="138" t="str">
        <f>'Players by Team'!A3</f>
        <v>ANNA GRACE MAKO</v>
      </c>
      <c r="C72" t="str">
        <f>'Players by Team'!A1</f>
        <v>ALAMO HEIGHTS</v>
      </c>
      <c r="D72" s="130">
        <f>'Players by Team'!B3</f>
        <v>80</v>
      </c>
      <c r="E72" s="130">
        <f>'Players by Team'!C3</f>
        <v>92</v>
      </c>
      <c r="F72" s="130">
        <f>'Players by Team'!D3</f>
        <v>87</v>
      </c>
      <c r="G72" s="130">
        <f>'Players by Team'!E3</f>
        <v>259</v>
      </c>
      <c r="H72" s="104">
        <f t="shared" si="2"/>
        <v>68</v>
      </c>
    </row>
    <row r="73" spans="1:8">
      <c r="A73" s="35"/>
      <c r="B73" s="138" t="str">
        <f>'Players by Team'!A42</f>
        <v>ADRIANNA HERNANDEZ</v>
      </c>
      <c r="C73" t="str">
        <f>'Players by Team'!A41</f>
        <v>PERMIAN</v>
      </c>
      <c r="D73" s="130">
        <f>'Players by Team'!B42</f>
        <v>91</v>
      </c>
      <c r="E73" s="130">
        <f>'Players by Team'!C42</f>
        <v>82</v>
      </c>
      <c r="F73" s="130">
        <f>'Players by Team'!D42</f>
        <v>87</v>
      </c>
      <c r="G73" s="130">
        <f>'Players by Team'!E42</f>
        <v>260</v>
      </c>
      <c r="H73" s="104">
        <f t="shared" si="2"/>
        <v>69</v>
      </c>
    </row>
    <row r="74" spans="1:8">
      <c r="A74" s="35"/>
      <c r="B74" s="138" t="str">
        <f>'Players by Team'!G6</f>
        <v>MADDY GOMEZ</v>
      </c>
      <c r="C74" t="str">
        <f>'Players by Team'!G1</f>
        <v>ALLEN BLUE</v>
      </c>
      <c r="D74" s="37">
        <f>'Players by Team'!H6</f>
        <v>90</v>
      </c>
      <c r="E74" s="37">
        <f>'Players by Team'!I6</f>
        <v>85</v>
      </c>
      <c r="F74" s="37">
        <f>'Players by Team'!J6</f>
        <v>86</v>
      </c>
      <c r="G74" s="37">
        <f>'Players by Team'!K6</f>
        <v>261</v>
      </c>
      <c r="H74" s="104">
        <f t="shared" si="2"/>
        <v>70</v>
      </c>
    </row>
    <row r="75" spans="1:8">
      <c r="A75" s="35"/>
      <c r="B75" s="138" t="str">
        <f>'Players by Team'!A44</f>
        <v>ANGELA AGUIRRE</v>
      </c>
      <c r="C75" t="str">
        <f>'Players by Team'!A41</f>
        <v>PERMIAN</v>
      </c>
      <c r="D75" s="138">
        <f>'Players by Team'!B44</f>
        <v>82</v>
      </c>
      <c r="E75" s="138">
        <f>'Players by Team'!C44</f>
        <v>91</v>
      </c>
      <c r="F75" s="138">
        <f>'Players by Team'!D44</f>
        <v>88</v>
      </c>
      <c r="G75" s="138">
        <f>'Players by Team'!E44</f>
        <v>261</v>
      </c>
      <c r="H75" s="104">
        <f t="shared" si="2"/>
        <v>70</v>
      </c>
    </row>
    <row r="76" spans="1:8">
      <c r="A76" s="35"/>
      <c r="B76" s="138" t="str">
        <f>'Players by Team'!G44</f>
        <v>KAYLEE CRUZ</v>
      </c>
      <c r="C76" t="str">
        <f>'Players by Team'!G41</f>
        <v>REAGAN</v>
      </c>
      <c r="D76" s="138">
        <f>'Players by Team'!H44</f>
        <v>87</v>
      </c>
      <c r="E76" s="138">
        <f>'Players by Team'!I44</f>
        <v>84</v>
      </c>
      <c r="F76" s="138">
        <f>'Players by Team'!J44</f>
        <v>91</v>
      </c>
      <c r="G76" s="138">
        <f>'Players by Team'!K44</f>
        <v>262</v>
      </c>
      <c r="H76" s="104">
        <f t="shared" si="2"/>
        <v>72</v>
      </c>
    </row>
    <row r="77" spans="1:8">
      <c r="A77" s="35"/>
      <c r="B77" s="138" t="str">
        <f>'Players by Team'!A4</f>
        <v>CATHLEEN MARSHALL</v>
      </c>
      <c r="C77" t="str">
        <f>'Players by Team'!A1</f>
        <v>ALAMO HEIGHTS</v>
      </c>
      <c r="D77" s="138">
        <f>'Players by Team'!B4</f>
        <v>90</v>
      </c>
      <c r="E77" s="138">
        <f>'Players by Team'!C4</f>
        <v>84</v>
      </c>
      <c r="F77" s="138">
        <f>'Players by Team'!D4</f>
        <v>88</v>
      </c>
      <c r="G77" s="138">
        <f>'Players by Team'!E4</f>
        <v>262</v>
      </c>
      <c r="H77" s="104">
        <f t="shared" si="2"/>
        <v>72</v>
      </c>
    </row>
    <row r="78" spans="1:8">
      <c r="A78" s="35"/>
      <c r="B78" s="138" t="str">
        <f>'Players by Team'!A12</f>
        <v>ALLY ORTIZ</v>
      </c>
      <c r="C78" t="str">
        <f>'Players by Team'!A9</f>
        <v>ANDREWS</v>
      </c>
      <c r="D78" s="138">
        <f>'Players by Team'!B12</f>
        <v>89</v>
      </c>
      <c r="E78" s="138">
        <f>'Players by Team'!C12</f>
        <v>83</v>
      </c>
      <c r="F78" s="138">
        <f>'Players by Team'!D12</f>
        <v>92</v>
      </c>
      <c r="G78" s="138">
        <f>'Players by Team'!E12</f>
        <v>264</v>
      </c>
      <c r="H78" s="104">
        <f t="shared" si="2"/>
        <v>74</v>
      </c>
    </row>
    <row r="79" spans="1:8">
      <c r="A79" s="35"/>
      <c r="B79" s="138" t="str">
        <f>'Players by Team'!G35</f>
        <v>MADDIE SANDERS</v>
      </c>
      <c r="C79" t="str">
        <f>'Players by Team'!G33</f>
        <v xml:space="preserve"> M. HERITAGE</v>
      </c>
      <c r="D79" s="21">
        <f>'Players by Team'!H35</f>
        <v>86</v>
      </c>
      <c r="E79" s="130">
        <f>'Players by Team'!I35</f>
        <v>89</v>
      </c>
      <c r="F79" s="130">
        <f>'Players by Team'!J35</f>
        <v>90</v>
      </c>
      <c r="G79" s="130">
        <f>'Players by Team'!K35</f>
        <v>265</v>
      </c>
      <c r="H79" s="104">
        <f t="shared" si="2"/>
        <v>75</v>
      </c>
    </row>
    <row r="80" spans="1:8">
      <c r="A80" s="35"/>
      <c r="B80" s="138" t="str">
        <f>'Players by Team'!A43</f>
        <v>MARINA SOLIS</v>
      </c>
      <c r="C80" t="str">
        <f>'Players by Team'!A41</f>
        <v>PERMIAN</v>
      </c>
      <c r="D80" s="140">
        <f>'Players by Team'!B43</f>
        <v>86</v>
      </c>
      <c r="E80" s="140">
        <f>'Players by Team'!C43</f>
        <v>89</v>
      </c>
      <c r="F80" s="140">
        <f>'Players by Team'!D43</f>
        <v>90</v>
      </c>
      <c r="G80" s="140">
        <f>'Players by Team'!E43</f>
        <v>265</v>
      </c>
      <c r="H80" s="104">
        <f t="shared" si="2"/>
        <v>75</v>
      </c>
    </row>
    <row r="81" spans="1:8">
      <c r="A81" s="35"/>
      <c r="B81" s="138" t="str">
        <f>'Players by Team'!A29</f>
        <v>KALYN OTTEN</v>
      </c>
      <c r="C81" t="str">
        <f>'Players by Team'!A25</f>
        <v>JOHNSON</v>
      </c>
      <c r="D81" s="19">
        <f>'Players by Team'!B29</f>
        <v>88</v>
      </c>
      <c r="E81" s="19">
        <f>'Players by Team'!C29</f>
        <v>91</v>
      </c>
      <c r="F81" s="19">
        <f>'Players by Team'!D29</f>
        <v>89</v>
      </c>
      <c r="G81" s="19">
        <f>'Players by Team'!E29</f>
        <v>268</v>
      </c>
      <c r="H81" s="104">
        <f t="shared" si="2"/>
        <v>77</v>
      </c>
    </row>
    <row r="82" spans="1:8">
      <c r="A82" s="35"/>
      <c r="B82" s="138" t="str">
        <f>'Players by Team'!M2</f>
        <v>HEMIN LIM</v>
      </c>
      <c r="C82" t="str">
        <f>'Players by Team'!M1</f>
        <v>ALLEN WHITE</v>
      </c>
      <c r="D82" s="130">
        <f>'Players by Team'!N2</f>
        <v>88</v>
      </c>
      <c r="E82" s="130">
        <f>'Players by Team'!O2</f>
        <v>93</v>
      </c>
      <c r="F82" s="130">
        <f>'Players by Team'!P2</f>
        <v>88</v>
      </c>
      <c r="G82" s="130">
        <f>'Players by Team'!Q2</f>
        <v>269</v>
      </c>
      <c r="H82" s="104">
        <f t="shared" si="2"/>
        <v>78</v>
      </c>
    </row>
    <row r="83" spans="1:8">
      <c r="A83" s="35"/>
      <c r="B83" s="138" t="str">
        <f>'Players by Team'!A37</f>
        <v>KYLIE CAMPBELL</v>
      </c>
      <c r="C83" t="str">
        <f>'Players by Team'!A33</f>
        <v>MIDLOTHIAN</v>
      </c>
      <c r="D83" s="140">
        <f>'Players by Team'!B37</f>
        <v>89</v>
      </c>
      <c r="E83" s="140">
        <f>'Players by Team'!C37</f>
        <v>94</v>
      </c>
      <c r="F83" s="140">
        <f>'Players by Team'!D37</f>
        <v>87</v>
      </c>
      <c r="G83" s="140">
        <f>'Players by Team'!E37</f>
        <v>270</v>
      </c>
      <c r="H83" s="104">
        <f t="shared" si="2"/>
        <v>79</v>
      </c>
    </row>
    <row r="84" spans="1:8">
      <c r="A84" s="35"/>
      <c r="B84" s="138" t="str">
        <f>'Players by Team'!M5</f>
        <v>FABILOA CORTES-ORTIZ</v>
      </c>
      <c r="C84" t="str">
        <f>'Players by Team'!M1</f>
        <v>ALLEN WHITE</v>
      </c>
      <c r="D84" s="21">
        <f>'Players by Team'!N5</f>
        <v>91</v>
      </c>
      <c r="E84" s="130">
        <f>'Players by Team'!O5</f>
        <v>89</v>
      </c>
      <c r="F84" s="130">
        <f>'Players by Team'!P5</f>
        <v>92</v>
      </c>
      <c r="G84" s="130">
        <f>'Players by Team'!Q5</f>
        <v>272</v>
      </c>
      <c r="H84" s="104">
        <f t="shared" si="2"/>
        <v>80</v>
      </c>
    </row>
    <row r="85" spans="1:8">
      <c r="A85" s="35"/>
      <c r="B85" s="138" t="str">
        <f>'Players by Team'!M6</f>
        <v>CALLE ROBERTSON</v>
      </c>
      <c r="C85" t="str">
        <f>'Players by Team'!M1</f>
        <v>ALLEN WHITE</v>
      </c>
      <c r="D85" s="130">
        <f>'Players by Team'!N6</f>
        <v>91</v>
      </c>
      <c r="E85" s="130">
        <f>'Players by Team'!O6</f>
        <v>92</v>
      </c>
      <c r="F85" s="130">
        <f>'Players by Team'!P6</f>
        <v>89</v>
      </c>
      <c r="G85" s="130">
        <f>'Players by Team'!Q6</f>
        <v>272</v>
      </c>
      <c r="H85" s="104">
        <f t="shared" si="2"/>
        <v>80</v>
      </c>
    </row>
    <row r="86" spans="1:8">
      <c r="A86" s="35"/>
      <c r="B86" s="138" t="str">
        <f>'Players by Team'!G45</f>
        <v>SYDNEY SIMS</v>
      </c>
      <c r="C86" s="36" t="str">
        <f>'Players by Team'!G41</f>
        <v>REAGAN</v>
      </c>
      <c r="D86" s="130">
        <f>'Players by Team'!H45</f>
        <v>93</v>
      </c>
      <c r="E86" s="130">
        <f>'Players by Team'!I45</f>
        <v>94</v>
      </c>
      <c r="F86" s="130">
        <f>'Players by Team'!J45</f>
        <v>90</v>
      </c>
      <c r="G86" s="130">
        <f>'Players by Team'!K45</f>
        <v>277</v>
      </c>
      <c r="H86" s="104">
        <f t="shared" si="2"/>
        <v>82</v>
      </c>
    </row>
    <row r="87" spans="1:8">
      <c r="A87" s="35"/>
      <c r="B87" s="138" t="str">
        <f>'Players by Team'!M4</f>
        <v>AVANI PUTCHA</v>
      </c>
      <c r="C87" t="str">
        <f>'Players by Team'!M1</f>
        <v>ALLEN WHITE</v>
      </c>
      <c r="D87" s="130">
        <f>'Players by Team'!N4</f>
        <v>97</v>
      </c>
      <c r="E87" s="130">
        <f>'Players by Team'!O4</f>
        <v>90</v>
      </c>
      <c r="F87" s="130">
        <f>'Players by Team'!P4</f>
        <v>91</v>
      </c>
      <c r="G87" s="130">
        <f>'Players by Team'!Q4</f>
        <v>278</v>
      </c>
      <c r="H87" s="104">
        <f t="shared" si="2"/>
        <v>83</v>
      </c>
    </row>
    <row r="88" spans="1:8">
      <c r="A88" s="35"/>
      <c r="B88" s="138" t="str">
        <f>'Players by Team'!G54</f>
        <v>HALLIE ANDERSON (MARTIN)</v>
      </c>
      <c r="C88" t="str">
        <f>'Players by Team'!G49</f>
        <v>MEDALIST</v>
      </c>
      <c r="D88" s="19">
        <f>'Players by Team'!H54</f>
        <v>100</v>
      </c>
      <c r="E88" s="19">
        <f>'Players by Team'!I54</f>
        <v>89</v>
      </c>
      <c r="F88" s="19">
        <f>'Players by Team'!J54</f>
        <v>96</v>
      </c>
      <c r="G88" s="19">
        <f>'Players by Team'!K54</f>
        <v>285</v>
      </c>
      <c r="H88" s="104">
        <f t="shared" si="2"/>
        <v>84</v>
      </c>
    </row>
    <row r="89" spans="1:8">
      <c r="A89" s="35"/>
      <c r="B89" s="138" t="str">
        <f>'Players by Team'!G46</f>
        <v>LAUREN ALFARO</v>
      </c>
      <c r="C89" t="str">
        <f>'Players by Team'!G41</f>
        <v>REAGAN</v>
      </c>
      <c r="D89" s="21">
        <f>'Players by Team'!H46</f>
        <v>91</v>
      </c>
      <c r="E89" s="130">
        <f>'Players by Team'!I46</f>
        <v>95</v>
      </c>
      <c r="F89" s="130">
        <f>'Players by Team'!J46</f>
        <v>99</v>
      </c>
      <c r="G89" s="130">
        <f>'Players by Team'!K46</f>
        <v>285</v>
      </c>
      <c r="H89" s="104">
        <f t="shared" si="2"/>
        <v>84</v>
      </c>
    </row>
    <row r="90" spans="1:8">
      <c r="A90" s="35"/>
      <c r="B90" s="138" t="str">
        <f>'Players by Team'!A38</f>
        <v>JESSICA SMITH</v>
      </c>
      <c r="C90" t="str">
        <f>'Players by Team'!A33</f>
        <v>MIDLOTHIAN</v>
      </c>
      <c r="D90" s="130">
        <f>'Players by Team'!B38</f>
        <v>95</v>
      </c>
      <c r="E90" s="130">
        <f>'Players by Team'!C38</f>
        <v>103</v>
      </c>
      <c r="F90" s="130">
        <f>'Players by Team'!D38</f>
        <v>91</v>
      </c>
      <c r="G90" s="130">
        <f>'Players by Team'!E38</f>
        <v>289</v>
      </c>
      <c r="H90" s="104">
        <f t="shared" si="2"/>
        <v>86</v>
      </c>
    </row>
    <row r="91" spans="1:8">
      <c r="A91" s="35"/>
      <c r="B91" s="138" t="str">
        <f>'Players by Team'!M22</f>
        <v>KIKI CULPEPPER</v>
      </c>
      <c r="C91" t="str">
        <f>'Players by Team'!M17</f>
        <v>HIGHLAND PARK</v>
      </c>
      <c r="D91" s="140">
        <f>'Players by Team'!N22</f>
        <v>97</v>
      </c>
      <c r="E91" s="140">
        <f>'Players by Team'!O22</f>
        <v>101</v>
      </c>
      <c r="F91" s="140">
        <f>'Players by Team'!P22</f>
        <v>92</v>
      </c>
      <c r="G91" s="140">
        <f>'Players by Team'!Q22</f>
        <v>290</v>
      </c>
      <c r="H91" s="104">
        <f t="shared" si="2"/>
        <v>87</v>
      </c>
    </row>
    <row r="92" spans="1:8">
      <c r="A92" s="35"/>
      <c r="B92" s="138" t="str">
        <f>'Players by Team'!G37</f>
        <v>KODI NOLEN</v>
      </c>
      <c r="C92" t="str">
        <f>'Players by Team'!G33</f>
        <v xml:space="preserve"> M. HERITAGE</v>
      </c>
      <c r="D92" s="130">
        <f>'Players by Team'!H37</f>
        <v>93</v>
      </c>
      <c r="E92" s="130">
        <f>'Players by Team'!I37</f>
        <v>101</v>
      </c>
      <c r="F92" s="130">
        <f>'Players by Team'!J37</f>
        <v>98</v>
      </c>
      <c r="G92" s="130">
        <f>'Players by Team'!K37</f>
        <v>292</v>
      </c>
      <c r="H92" s="104">
        <f t="shared" si="2"/>
        <v>88</v>
      </c>
    </row>
    <row r="93" spans="1:8">
      <c r="A93" s="35"/>
      <c r="B93" s="138" t="str">
        <f>'Players by Team'!A30</f>
        <v>CHRISTINA TRUJILLO</v>
      </c>
      <c r="C93" t="str">
        <f>'Players by Team'!A25</f>
        <v>JOHNSON</v>
      </c>
      <c r="D93" s="19">
        <f>'Players by Team'!B30</f>
        <v>93</v>
      </c>
      <c r="E93" s="19">
        <f>'Players by Team'!C30</f>
        <v>105</v>
      </c>
      <c r="F93" s="19">
        <f>'Players by Team'!D30</f>
        <v>95</v>
      </c>
      <c r="G93" s="19">
        <f>'Players by Team'!E30</f>
        <v>293</v>
      </c>
      <c r="H93" s="104">
        <f t="shared" si="2"/>
        <v>89</v>
      </c>
    </row>
    <row r="94" spans="1:8">
      <c r="A94" s="35"/>
      <c r="B94" s="138" t="str">
        <f>'Players by Team'!G36</f>
        <v>LEXI KENNEDY</v>
      </c>
      <c r="C94" t="str">
        <f>'Players by Team'!G33</f>
        <v xml:space="preserve"> M. HERITAGE</v>
      </c>
      <c r="D94" s="21">
        <f>'Players by Team'!H36</f>
        <v>101</v>
      </c>
      <c r="E94" s="130">
        <f>'Players by Team'!I36</f>
        <v>97</v>
      </c>
      <c r="F94" s="130">
        <f>'Players by Team'!J36</f>
        <v>97</v>
      </c>
      <c r="G94" s="130">
        <f>'Players by Team'!K36</f>
        <v>295</v>
      </c>
      <c r="H94" s="104">
        <f t="shared" si="2"/>
        <v>90</v>
      </c>
    </row>
    <row r="95" spans="1:8">
      <c r="A95" s="35"/>
      <c r="B95" s="138" t="str">
        <f>'Players by Team'!M53</f>
        <v>TRINITY CONRAD (M. HERITAGE)</v>
      </c>
      <c r="C95" t="str">
        <f>'Players by Team'!M49</f>
        <v>MEDALIST</v>
      </c>
      <c r="D95" s="35">
        <f>'Players by Team'!N53</f>
        <v>104</v>
      </c>
      <c r="E95" s="35">
        <f>'Players by Team'!O53</f>
        <v>94</v>
      </c>
      <c r="F95" s="35">
        <f>'Players by Team'!P53</f>
        <v>98</v>
      </c>
      <c r="G95" s="35">
        <f>'Players by Team'!Q53</f>
        <v>296</v>
      </c>
      <c r="H95" s="104">
        <f t="shared" si="2"/>
        <v>91</v>
      </c>
    </row>
    <row r="96" spans="1:8">
      <c r="A96" s="35"/>
      <c r="B96" s="138" t="str">
        <f>'Players by Team'!A45</f>
        <v>JOCELYN DOMINGUEZ</v>
      </c>
      <c r="C96" t="str">
        <f>'Players by Team'!A41</f>
        <v>PERMIAN</v>
      </c>
      <c r="D96" s="130">
        <f>'Players by Team'!B45</f>
        <v>109</v>
      </c>
      <c r="E96" s="130">
        <f>'Players by Team'!C45</f>
        <v>92</v>
      </c>
      <c r="F96" s="130">
        <f>'Players by Team'!D45</f>
        <v>100</v>
      </c>
      <c r="G96" s="130">
        <f>'Players by Team'!E45</f>
        <v>301</v>
      </c>
      <c r="H96" s="104">
        <f t="shared" si="2"/>
        <v>92</v>
      </c>
    </row>
    <row r="97" spans="1:8">
      <c r="A97" s="35"/>
      <c r="B97" s="138" t="str">
        <f>'Players by Team'!A46</f>
        <v>KYNDAL WARD</v>
      </c>
      <c r="C97" t="str">
        <f>'Players by Team'!A41</f>
        <v>PERMIAN</v>
      </c>
      <c r="D97" s="140">
        <f>'Players by Team'!B46</f>
        <v>111</v>
      </c>
      <c r="E97" s="140">
        <f>'Players by Team'!C46</f>
        <v>98</v>
      </c>
      <c r="F97" s="140">
        <f>'Players by Team'!D46</f>
        <v>95</v>
      </c>
      <c r="G97" s="140">
        <f>'Players by Team'!E46</f>
        <v>304</v>
      </c>
      <c r="H97" s="104">
        <f t="shared" si="2"/>
        <v>93</v>
      </c>
    </row>
    <row r="98" spans="1:8">
      <c r="A98" s="35"/>
      <c r="B98" s="138" t="str">
        <f>'Players by Team'!A18</f>
        <v>CHELSEA ROMAS</v>
      </c>
      <c r="C98" t="str">
        <f>'Players by Team'!A17</f>
        <v>COPPELL</v>
      </c>
      <c r="D98" s="130">
        <f>'Players by Team'!B18</f>
        <v>73</v>
      </c>
      <c r="E98" s="130">
        <f>'Players by Team'!C18</f>
        <v>72</v>
      </c>
      <c r="F98" s="130">
        <f>'Players by Team'!D18</f>
        <v>162</v>
      </c>
      <c r="G98" s="130">
        <f>'Players by Team'!E18</f>
        <v>307</v>
      </c>
      <c r="H98" s="104">
        <f t="shared" si="2"/>
        <v>94</v>
      </c>
    </row>
    <row r="99" spans="1:8">
      <c r="A99" s="35"/>
      <c r="B99" s="138" t="str">
        <f>'Players by Team'!M12</f>
        <v>PAIGE HARRIS</v>
      </c>
      <c r="C99" t="str">
        <f>'Players by Team'!M9</f>
        <v>CENTRAL</v>
      </c>
      <c r="D99" s="19">
        <f>'Players by Team'!N12</f>
        <v>106</v>
      </c>
      <c r="E99" s="19">
        <f>'Players by Team'!O12</f>
        <v>103</v>
      </c>
      <c r="F99" s="19">
        <f>'Players by Team'!P12</f>
        <v>98</v>
      </c>
      <c r="G99" s="19">
        <f>'Players by Team'!Q12</f>
        <v>307</v>
      </c>
      <c r="H99" s="104">
        <f t="shared" si="2"/>
        <v>94</v>
      </c>
    </row>
    <row r="100" spans="1:8">
      <c r="A100" s="35"/>
      <c r="B100" s="138" t="str">
        <f>'Players by Team'!G38</f>
        <v>HANNAH BEVERS</v>
      </c>
      <c r="C100" t="str">
        <f>'Players by Team'!G33</f>
        <v xml:space="preserve"> M. HERITAGE</v>
      </c>
      <c r="D100" s="140">
        <f>'Players by Team'!H38</f>
        <v>105</v>
      </c>
      <c r="E100" s="140">
        <f>'Players by Team'!I38</f>
        <v>105</v>
      </c>
      <c r="F100" s="140">
        <f>'Players by Team'!J38</f>
        <v>101</v>
      </c>
      <c r="G100" s="140">
        <f>'Players by Team'!K38</f>
        <v>311</v>
      </c>
      <c r="H100" s="104">
        <f t="shared" si="2"/>
        <v>96</v>
      </c>
    </row>
    <row r="101" spans="1:8">
      <c r="A101" s="35"/>
      <c r="B101" s="138" t="str">
        <f>'Players by Team'!M28</f>
        <v>ANASTASIA WHITE</v>
      </c>
      <c r="C101" t="str">
        <f>'Players by Team'!M25</f>
        <v>LAKE DALLAS</v>
      </c>
      <c r="D101" s="138">
        <f>'Players by Team'!N28</f>
        <v>108</v>
      </c>
      <c r="E101" s="138">
        <f>'Players by Team'!O28</f>
        <v>109</v>
      </c>
      <c r="F101" s="138">
        <f>'Players by Team'!P28</f>
        <v>97</v>
      </c>
      <c r="G101" s="138">
        <f>'Players by Team'!Q28</f>
        <v>314</v>
      </c>
      <c r="H101" s="104">
        <f t="shared" ref="H101:H107" si="3">IF(G101="0","0",RANK(G101,G$5:G$107,1))</f>
        <v>97</v>
      </c>
    </row>
    <row r="102" spans="1:8">
      <c r="A102" s="35"/>
      <c r="B102" s="138" t="str">
        <f>'Players by Team'!M11</f>
        <v>EMILY CORONADO</v>
      </c>
      <c r="C102" s="36" t="str">
        <f>'Players by Team'!M9</f>
        <v>CENTRAL</v>
      </c>
      <c r="D102" s="19">
        <f>'Players by Team'!N11</f>
        <v>108</v>
      </c>
      <c r="E102" s="19">
        <f>'Players by Team'!O11</f>
        <v>108</v>
      </c>
      <c r="F102" s="19">
        <f>'Players by Team'!P11</f>
        <v>99</v>
      </c>
      <c r="G102" s="19">
        <f>'Players by Team'!Q11</f>
        <v>315</v>
      </c>
      <c r="H102" s="104">
        <f t="shared" si="3"/>
        <v>98</v>
      </c>
    </row>
    <row r="103" spans="1:8">
      <c r="A103" s="35"/>
      <c r="B103" s="138" t="str">
        <f>'Players by Team'!M46</f>
        <v>SARAH STONE</v>
      </c>
      <c r="C103" t="str">
        <f>'Players by Team'!M41</f>
        <v xml:space="preserve">SOUTHLAKE </v>
      </c>
      <c r="D103" s="138">
        <f>'Players by Team'!N46</f>
        <v>79</v>
      </c>
      <c r="E103" s="138">
        <f>'Players by Team'!O46</f>
        <v>84</v>
      </c>
      <c r="F103" s="138">
        <f>'Players by Team'!P46</f>
        <v>162</v>
      </c>
      <c r="G103" s="138">
        <f>'Players by Team'!Q46</f>
        <v>325</v>
      </c>
      <c r="H103" s="104">
        <f t="shared" si="3"/>
        <v>99</v>
      </c>
    </row>
    <row r="104" spans="1:8">
      <c r="A104" s="35"/>
      <c r="B104" s="138" t="str">
        <f>'Players by Team'!M14</f>
        <v>MORIAH GONZALES</v>
      </c>
      <c r="C104" t="str">
        <f>'Players by Team'!M9</f>
        <v>CENTRAL</v>
      </c>
      <c r="D104" s="19">
        <f>'Players by Team'!N14</f>
        <v>107</v>
      </c>
      <c r="E104" s="19">
        <f>'Players by Team'!O14</f>
        <v>112</v>
      </c>
      <c r="F104" s="19">
        <f>'Players by Team'!P14</f>
        <v>110</v>
      </c>
      <c r="G104" s="19">
        <f>'Players by Team'!Q14</f>
        <v>329</v>
      </c>
      <c r="H104" s="104">
        <f t="shared" si="3"/>
        <v>100</v>
      </c>
    </row>
    <row r="105" spans="1:8">
      <c r="A105" s="35"/>
      <c r="B105" s="138" t="str">
        <f>'Players by Team'!M13</f>
        <v>KAYLEAH CASTILLO</v>
      </c>
      <c r="C105" t="str">
        <f>'Players by Team'!M9</f>
        <v>CENTRAL</v>
      </c>
      <c r="D105" s="19">
        <f>'Players by Team'!N13</f>
        <v>125</v>
      </c>
      <c r="E105" s="19">
        <f>'Players by Team'!O13</f>
        <v>110</v>
      </c>
      <c r="F105" s="19">
        <f>'Players by Team'!P13</f>
        <v>107</v>
      </c>
      <c r="G105" s="19">
        <f>'Players by Team'!Q13</f>
        <v>342</v>
      </c>
      <c r="H105" s="104">
        <f t="shared" si="3"/>
        <v>101</v>
      </c>
    </row>
    <row r="106" spans="1:8">
      <c r="A106" s="35"/>
      <c r="B106" s="138" t="str">
        <f>'Players by Team'!M30</f>
        <v>CAROLINE PUIG</v>
      </c>
      <c r="C106" t="str">
        <f>'Players by Team'!M25</f>
        <v>LAKE DALLAS</v>
      </c>
      <c r="D106" s="138">
        <f>'Players by Team'!N30</f>
        <v>121</v>
      </c>
      <c r="E106" s="138">
        <f>'Players by Team'!O30</f>
        <v>127</v>
      </c>
      <c r="F106" s="138">
        <f>'Players by Team'!P30</f>
        <v>116</v>
      </c>
      <c r="G106" s="138">
        <f>'Players by Team'!Q30</f>
        <v>364</v>
      </c>
      <c r="H106" s="104">
        <f t="shared" si="3"/>
        <v>102</v>
      </c>
    </row>
    <row r="107" spans="1:8">
      <c r="A107" s="35"/>
      <c r="B107" s="138" t="str">
        <f>'Players by Team'!M29</f>
        <v>ALLISON STRONG</v>
      </c>
      <c r="C107" t="str">
        <f>'Players by Team'!M25</f>
        <v>LAKE DALLAS</v>
      </c>
      <c r="D107" s="138">
        <f>'Players by Team'!N29</f>
        <v>120</v>
      </c>
      <c r="E107" s="138">
        <f>'Players by Team'!O29</f>
        <v>129</v>
      </c>
      <c r="F107" s="138">
        <f>'Players by Team'!P29</f>
        <v>162</v>
      </c>
      <c r="G107" s="138">
        <f>'Players by Team'!Q29</f>
        <v>411</v>
      </c>
      <c r="H107" s="104">
        <f t="shared" si="3"/>
        <v>103</v>
      </c>
    </row>
    <row r="108" spans="1:8">
      <c r="A108" s="35"/>
      <c r="B108" s="119"/>
      <c r="D108" s="119"/>
      <c r="E108" s="119"/>
      <c r="F108" s="119"/>
      <c r="G108" s="119"/>
      <c r="H108" s="104"/>
    </row>
    <row r="110" spans="1:8" ht="15.75">
      <c r="C110" s="43" t="s">
        <v>26</v>
      </c>
      <c r="D110" s="44">
        <f>AVERAGE(D5:D107)</f>
        <v>85.252427184466015</v>
      </c>
      <c r="E110" s="44">
        <f>AVERAGE(E5:E107)</f>
        <v>84.825242718446603</v>
      </c>
      <c r="F110" s="44">
        <f>AVERAGE(F5:F107)</f>
        <v>86.650485436893206</v>
      </c>
      <c r="G110" s="44">
        <f>AVERAGE(G5:G107)</f>
        <v>256.72815533980582</v>
      </c>
    </row>
    <row r="111" spans="1:8" ht="15.75">
      <c r="C111" s="11"/>
      <c r="D111" s="45" t="s">
        <v>58</v>
      </c>
      <c r="E111" s="45" t="s">
        <v>59</v>
      </c>
      <c r="F111" s="45" t="s">
        <v>60</v>
      </c>
      <c r="G111" s="42"/>
    </row>
  </sheetData>
  <sheetProtection algorithmName="SHA-512" hashValue="Mbqf8CyUD35n0Qpg53hfFvyV+lpBEIulG/dM/hub5xm8Jr5DyuEfV/RwRLldmIo4V0Khz7H1tIL3erbOqUIngQ==" saltValue="spJ/pvZg6urXgxb2vbWR8w==" spinCount="100000" sheet="1" objects="1" selectLockedCells="1" selectUnlockedCells="1"/>
  <sortState ref="B5:H107">
    <sortCondition ref="H5:H107"/>
    <sortCondition ref="E5:E107"/>
    <sortCondition ref="D5:D107"/>
    <sortCondition ref="C5:C107"/>
  </sortState>
  <mergeCells count="1">
    <mergeCell ref="A1:H2"/>
  </mergeCells>
  <phoneticPr fontId="2" type="noConversion"/>
  <pageMargins left="0.5" right="0.5" top="0.5" bottom="0.5" header="0.5" footer="0.5"/>
  <pageSetup scale="7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9"/>
  <sheetViews>
    <sheetView zoomScale="84" zoomScaleNormal="85" workbookViewId="0">
      <selection activeCell="B5" sqref="B5:B9"/>
    </sheetView>
  </sheetViews>
  <sheetFormatPr defaultColWidth="8.6640625" defaultRowHeight="15"/>
  <cols>
    <col min="1" max="1" width="7.44140625" style="21" bestFit="1" customWidth="1"/>
    <col min="2" max="2" width="18.44140625" style="19" bestFit="1" customWidth="1"/>
    <col min="3" max="3" width="19.5546875" style="19" bestFit="1" customWidth="1"/>
    <col min="4" max="4" width="19" style="19" bestFit="1" customWidth="1"/>
  </cols>
  <sheetData>
    <row r="1" spans="1:4" ht="20.25" customHeight="1">
      <c r="A1" s="143" t="s">
        <v>74</v>
      </c>
      <c r="B1" s="143"/>
      <c r="C1" s="143"/>
      <c r="D1" s="143"/>
    </row>
    <row r="2" spans="1:4" ht="33.75" customHeight="1">
      <c r="A2" s="143"/>
      <c r="B2" s="143"/>
      <c r="C2" s="143"/>
      <c r="D2" s="143"/>
    </row>
    <row r="3" spans="1:4" ht="21" thickBot="1">
      <c r="A3" s="26"/>
      <c r="B3" s="27"/>
      <c r="C3" s="27"/>
      <c r="D3" s="27"/>
    </row>
    <row r="4" spans="1:4" s="20" customFormat="1" ht="18">
      <c r="A4" s="22" t="s">
        <v>4</v>
      </c>
      <c r="B4" s="25" t="s">
        <v>5</v>
      </c>
      <c r="C4" s="25" t="s">
        <v>5</v>
      </c>
      <c r="D4" s="25" t="s">
        <v>5</v>
      </c>
    </row>
    <row r="5" spans="1:4" ht="18">
      <c r="A5" s="23" t="s">
        <v>6</v>
      </c>
      <c r="B5" s="144" t="str">
        <f>'Team Scores'!A5</f>
        <v xml:space="preserve">SOUTHLAKE </v>
      </c>
      <c r="C5" s="145" t="str">
        <f>'Team Scores'!A6</f>
        <v>GRAPEVINE</v>
      </c>
      <c r="D5" s="145" t="str">
        <f>'Team Scores'!A7</f>
        <v>WOODLANDS</v>
      </c>
    </row>
    <row r="6" spans="1:4" ht="18">
      <c r="A6" s="23" t="s">
        <v>7</v>
      </c>
      <c r="B6" s="144"/>
      <c r="C6" s="146"/>
      <c r="D6" s="146"/>
    </row>
    <row r="7" spans="1:4" ht="18">
      <c r="A7" s="23" t="s">
        <v>8</v>
      </c>
      <c r="B7" s="144"/>
      <c r="C7" s="146"/>
      <c r="D7" s="146"/>
    </row>
    <row r="8" spans="1:4" ht="18">
      <c r="A8" s="23" t="s">
        <v>9</v>
      </c>
      <c r="B8" s="144"/>
      <c r="C8" s="146"/>
      <c r="D8" s="146"/>
    </row>
    <row r="9" spans="1:4" ht="18">
      <c r="A9" s="23" t="s">
        <v>10</v>
      </c>
      <c r="B9" s="144"/>
      <c r="C9" s="147"/>
      <c r="D9" s="147"/>
    </row>
    <row r="10" spans="1:4" ht="18">
      <c r="A10" s="23" t="s">
        <v>11</v>
      </c>
      <c r="B10" s="144" t="str">
        <f>'Team Scores'!A8</f>
        <v>COPPELL</v>
      </c>
      <c r="C10" s="145" t="str">
        <f>'Team Scores'!A9</f>
        <v>BYRON NELSON</v>
      </c>
      <c r="D10" s="145" t="str">
        <f>'Team Scores'!A10</f>
        <v>JOHNSON</v>
      </c>
    </row>
    <row r="11" spans="1:4" ht="18">
      <c r="A11" s="23" t="s">
        <v>76</v>
      </c>
      <c r="B11" s="144"/>
      <c r="C11" s="146"/>
      <c r="D11" s="146"/>
    </row>
    <row r="12" spans="1:4" ht="18">
      <c r="A12" s="23" t="s">
        <v>77</v>
      </c>
      <c r="B12" s="144"/>
      <c r="C12" s="146"/>
      <c r="D12" s="146"/>
    </row>
    <row r="13" spans="1:4" ht="18">
      <c r="A13" s="23" t="s">
        <v>78</v>
      </c>
      <c r="B13" s="144"/>
      <c r="C13" s="146"/>
      <c r="D13" s="146"/>
    </row>
    <row r="14" spans="1:4" ht="18">
      <c r="A14" s="23" t="s">
        <v>79</v>
      </c>
      <c r="B14" s="144"/>
      <c r="C14" s="147"/>
      <c r="D14" s="147"/>
    </row>
    <row r="15" spans="1:4" ht="18">
      <c r="A15" s="23" t="s">
        <v>80</v>
      </c>
      <c r="B15" s="144" t="str">
        <f>'Team Scores'!A11</f>
        <v>ALLEN BLUE</v>
      </c>
      <c r="C15" s="144" t="str">
        <f>'Team Scores'!A12</f>
        <v>NORTHWEST</v>
      </c>
      <c r="D15" s="144" t="str">
        <f>'Team Scores'!A13</f>
        <v>KELLER</v>
      </c>
    </row>
    <row r="16" spans="1:4" ht="18">
      <c r="A16" s="23" t="s">
        <v>81</v>
      </c>
      <c r="B16" s="144"/>
      <c r="C16" s="144"/>
      <c r="D16" s="144"/>
    </row>
    <row r="17" spans="1:4" ht="18">
      <c r="A17" s="23" t="s">
        <v>82</v>
      </c>
      <c r="B17" s="144"/>
      <c r="C17" s="144"/>
      <c r="D17" s="144"/>
    </row>
    <row r="18" spans="1:4" ht="18">
      <c r="A18" s="23" t="s">
        <v>83</v>
      </c>
      <c r="B18" s="144"/>
      <c r="C18" s="144"/>
      <c r="D18" s="144"/>
    </row>
    <row r="19" spans="1:4" ht="18">
      <c r="A19" s="23" t="s">
        <v>84</v>
      </c>
      <c r="B19" s="144"/>
      <c r="C19" s="144"/>
      <c r="D19" s="144"/>
    </row>
    <row r="20" spans="1:4" ht="18">
      <c r="A20" s="23" t="s">
        <v>85</v>
      </c>
      <c r="B20" s="144" t="str">
        <f>'Team Scores'!A14</f>
        <v>ALAMO HEIGHTS</v>
      </c>
      <c r="C20" s="144" t="str">
        <f>'Team Scores'!A15</f>
        <v>REAGAN</v>
      </c>
      <c r="D20" s="144" t="str">
        <f>'Team Scores'!A16</f>
        <v>HIGHLAND PARK</v>
      </c>
    </row>
    <row r="21" spans="1:4" ht="18">
      <c r="A21" s="23" t="s">
        <v>86</v>
      </c>
      <c r="B21" s="144"/>
      <c r="C21" s="144"/>
      <c r="D21" s="144"/>
    </row>
    <row r="22" spans="1:4" ht="18">
      <c r="A22" s="23" t="s">
        <v>87</v>
      </c>
      <c r="B22" s="144"/>
      <c r="C22" s="144"/>
      <c r="D22" s="144"/>
    </row>
    <row r="23" spans="1:4" ht="18">
      <c r="A23" s="23" t="s">
        <v>88</v>
      </c>
      <c r="B23" s="144"/>
      <c r="C23" s="144"/>
      <c r="D23" s="144"/>
    </row>
    <row r="24" spans="1:4" ht="18">
      <c r="A24" s="23" t="s">
        <v>89</v>
      </c>
      <c r="B24" s="144"/>
      <c r="C24" s="144"/>
      <c r="D24" s="144"/>
    </row>
    <row r="25" spans="1:4" ht="18">
      <c r="A25" s="23" t="s">
        <v>90</v>
      </c>
      <c r="B25" s="144" t="str">
        <f>'Team Scores'!A17</f>
        <v>MIDLOTHIAN</v>
      </c>
      <c r="C25" s="144" t="str">
        <f>'Team Scores'!A18</f>
        <v>ANDREWS</v>
      </c>
      <c r="D25" s="144" t="str">
        <f>'Team Scores'!A19</f>
        <v>ALLEN WHITE</v>
      </c>
    </row>
    <row r="26" spans="1:4" ht="18">
      <c r="A26" s="23" t="s">
        <v>91</v>
      </c>
      <c r="B26" s="144"/>
      <c r="C26" s="144"/>
      <c r="D26" s="144"/>
    </row>
    <row r="27" spans="1:4" ht="18">
      <c r="A27" s="23" t="s">
        <v>92</v>
      </c>
      <c r="B27" s="144"/>
      <c r="C27" s="144"/>
      <c r="D27" s="144"/>
    </row>
    <row r="28" spans="1:4" ht="18">
      <c r="A28" s="23" t="s">
        <v>93</v>
      </c>
      <c r="B28" s="144"/>
      <c r="C28" s="144"/>
      <c r="D28" s="144"/>
    </row>
    <row r="29" spans="1:4" ht="18">
      <c r="A29" s="23" t="s">
        <v>94</v>
      </c>
      <c r="B29" s="144"/>
      <c r="C29" s="144"/>
      <c r="D29" s="144"/>
    </row>
    <row r="30" spans="1:4" ht="18">
      <c r="A30" s="23" t="s">
        <v>95</v>
      </c>
      <c r="B30" s="144" t="str">
        <f>'Team Scores'!A20</f>
        <v>PERMIAN</v>
      </c>
      <c r="C30" s="144" t="str">
        <f>'Team Scores'!A21</f>
        <v>MiIDLOTHIAN HERITAGE</v>
      </c>
      <c r="D30" s="144" t="str">
        <f>'Team Scores'!A22</f>
        <v>CENTRAL</v>
      </c>
    </row>
    <row r="31" spans="1:4" ht="18">
      <c r="A31" s="23" t="s">
        <v>96</v>
      </c>
      <c r="B31" s="144"/>
      <c r="C31" s="144"/>
      <c r="D31" s="144"/>
    </row>
    <row r="32" spans="1:4" ht="18">
      <c r="A32" s="23" t="s">
        <v>97</v>
      </c>
      <c r="B32" s="144"/>
      <c r="C32" s="144"/>
      <c r="D32" s="144"/>
    </row>
    <row r="33" spans="1:4" ht="18">
      <c r="A33" s="23" t="s">
        <v>98</v>
      </c>
      <c r="B33" s="144"/>
      <c r="C33" s="144"/>
      <c r="D33" s="144"/>
    </row>
    <row r="34" spans="1:4" ht="18.75" thickBot="1">
      <c r="A34" s="24" t="s">
        <v>99</v>
      </c>
      <c r="B34" s="144"/>
      <c r="C34" s="144"/>
      <c r="D34" s="144"/>
    </row>
    <row r="35" spans="1:4" ht="18">
      <c r="A35" s="23" t="s">
        <v>100</v>
      </c>
      <c r="B35" s="144" t="str">
        <f>'Team Scores'!A23</f>
        <v>LAKE DALLAS</v>
      </c>
      <c r="C35" s="144" t="s">
        <v>110</v>
      </c>
      <c r="D35" s="144" t="s">
        <v>110</v>
      </c>
    </row>
    <row r="36" spans="1:4" ht="18">
      <c r="A36" s="23" t="s">
        <v>101</v>
      </c>
      <c r="B36" s="144"/>
      <c r="C36" s="144"/>
      <c r="D36" s="144"/>
    </row>
    <row r="37" spans="1:4" ht="18">
      <c r="A37" s="23" t="s">
        <v>102</v>
      </c>
      <c r="B37" s="144"/>
      <c r="C37" s="144"/>
      <c r="D37" s="144"/>
    </row>
    <row r="38" spans="1:4" ht="18">
      <c r="A38" s="23" t="s">
        <v>103</v>
      </c>
      <c r="B38" s="144"/>
      <c r="C38" s="144"/>
      <c r="D38" s="144"/>
    </row>
    <row r="39" spans="1:4" ht="18.75" thickBot="1">
      <c r="A39" s="24" t="s">
        <v>104</v>
      </c>
      <c r="B39" s="144"/>
      <c r="C39" s="144"/>
      <c r="D39" s="144"/>
    </row>
  </sheetData>
  <sheetProtection selectLockedCells="1" selectUnlockedCells="1"/>
  <mergeCells count="22">
    <mergeCell ref="B35:B39"/>
    <mergeCell ref="C35:C39"/>
    <mergeCell ref="D35:D39"/>
    <mergeCell ref="D10:D14"/>
    <mergeCell ref="B5:B9"/>
    <mergeCell ref="C5:C9"/>
    <mergeCell ref="D5:D9"/>
    <mergeCell ref="B10:B14"/>
    <mergeCell ref="C10:C14"/>
    <mergeCell ref="A1:D2"/>
    <mergeCell ref="D25:D29"/>
    <mergeCell ref="D30:D34"/>
    <mergeCell ref="B25:B29"/>
    <mergeCell ref="B30:B34"/>
    <mergeCell ref="C30:C34"/>
    <mergeCell ref="C25:C29"/>
    <mergeCell ref="B20:B24"/>
    <mergeCell ref="C20:C24"/>
    <mergeCell ref="D20:D24"/>
    <mergeCell ref="C15:C19"/>
    <mergeCell ref="D15:D19"/>
    <mergeCell ref="B15:B19"/>
  </mergeCells>
  <phoneticPr fontId="17"/>
  <pageMargins left="0.75" right="0.75" top="1" bottom="1" header="0.5" footer="0.5"/>
  <pageSetup scale="7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49"/>
  <sheetViews>
    <sheetView topLeftCell="A126" zoomScaleNormal="100" workbookViewId="0">
      <selection activeCell="A68" sqref="A68"/>
    </sheetView>
  </sheetViews>
  <sheetFormatPr defaultColWidth="8.6640625" defaultRowHeight="15"/>
  <cols>
    <col min="1" max="1" width="28.5546875" style="7" bestFit="1" customWidth="1"/>
    <col min="2" max="10" width="3.6640625" customWidth="1"/>
    <col min="11" max="11" width="6.6640625" customWidth="1"/>
    <col min="12" max="20" width="3.6640625" customWidth="1"/>
    <col min="21" max="22" width="6.6640625" customWidth="1"/>
  </cols>
  <sheetData>
    <row r="1" spans="1:22"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19">
        <v>9</v>
      </c>
      <c r="K1" s="21" t="s">
        <v>27</v>
      </c>
      <c r="L1" s="21">
        <v>10</v>
      </c>
      <c r="M1" s="21">
        <v>11</v>
      </c>
      <c r="N1" s="21">
        <v>12</v>
      </c>
      <c r="O1" s="21">
        <v>13</v>
      </c>
      <c r="P1" s="21">
        <v>14</v>
      </c>
      <c r="Q1" s="21">
        <v>15</v>
      </c>
      <c r="R1" s="21">
        <v>16</v>
      </c>
      <c r="S1" s="21">
        <v>17</v>
      </c>
      <c r="T1" s="21">
        <v>18</v>
      </c>
      <c r="U1" s="21" t="s">
        <v>28</v>
      </c>
      <c r="V1" s="21" t="s">
        <v>2</v>
      </c>
    </row>
    <row r="2" spans="1:22">
      <c r="A2" s="40" t="s">
        <v>56</v>
      </c>
      <c r="B2" s="53">
        <v>4</v>
      </c>
      <c r="C2" s="54">
        <v>3</v>
      </c>
      <c r="D2" s="53">
        <v>4</v>
      </c>
      <c r="E2" s="54">
        <v>4</v>
      </c>
      <c r="F2" s="53">
        <v>5</v>
      </c>
      <c r="G2" s="54">
        <v>3</v>
      </c>
      <c r="H2" s="53">
        <v>4</v>
      </c>
      <c r="I2" s="54">
        <v>5</v>
      </c>
      <c r="J2" s="53">
        <v>4</v>
      </c>
      <c r="K2" s="55">
        <f>SUM(B2:J2)</f>
        <v>36</v>
      </c>
      <c r="L2" s="53">
        <v>3</v>
      </c>
      <c r="M2" s="54">
        <v>4</v>
      </c>
      <c r="N2" s="53">
        <v>5</v>
      </c>
      <c r="O2" s="54">
        <v>4</v>
      </c>
      <c r="P2" s="53">
        <v>3</v>
      </c>
      <c r="Q2" s="54">
        <v>4</v>
      </c>
      <c r="R2" s="53">
        <v>4</v>
      </c>
      <c r="S2" s="54">
        <v>4</v>
      </c>
      <c r="T2" s="53">
        <v>5</v>
      </c>
      <c r="U2" s="56">
        <f>SUM(L2:T2)</f>
        <v>36</v>
      </c>
      <c r="V2" s="57">
        <f>K2+U2</f>
        <v>72</v>
      </c>
    </row>
    <row r="3" spans="1:22">
      <c r="K3" s="7" t="s">
        <v>30</v>
      </c>
    </row>
    <row r="4" spans="1:22" ht="15.75">
      <c r="A4" s="101" t="str">
        <f>'Players by Team'!A1:A1</f>
        <v>ALAMO HEIGHTS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21" t="s">
        <v>27</v>
      </c>
      <c r="L4" s="21">
        <v>10</v>
      </c>
      <c r="M4" s="21">
        <v>11</v>
      </c>
      <c r="N4" s="21">
        <v>12</v>
      </c>
      <c r="O4" s="21">
        <v>13</v>
      </c>
      <c r="P4" s="21">
        <v>14</v>
      </c>
      <c r="Q4" s="21">
        <v>15</v>
      </c>
      <c r="R4" s="21">
        <v>16</v>
      </c>
      <c r="S4" s="21">
        <v>17</v>
      </c>
      <c r="T4" s="21">
        <v>18</v>
      </c>
      <c r="U4" s="21" t="s">
        <v>28</v>
      </c>
      <c r="V4" s="21" t="s">
        <v>2</v>
      </c>
    </row>
    <row r="5" spans="1:22">
      <c r="A5" s="58" t="str">
        <f>'Players by Team'!A2</f>
        <v>KIM VOLLMER</v>
      </c>
      <c r="B5" s="53">
        <v>5</v>
      </c>
      <c r="C5" s="54">
        <v>3</v>
      </c>
      <c r="D5" s="53">
        <v>4</v>
      </c>
      <c r="E5" s="54">
        <v>6</v>
      </c>
      <c r="F5" s="53">
        <v>5</v>
      </c>
      <c r="G5" s="54">
        <v>3</v>
      </c>
      <c r="H5" s="53">
        <v>5</v>
      </c>
      <c r="I5" s="54">
        <v>7</v>
      </c>
      <c r="J5" s="59">
        <v>6</v>
      </c>
      <c r="K5" s="55">
        <f>SUM(B5:J5)</f>
        <v>44</v>
      </c>
      <c r="L5" s="53">
        <v>3</v>
      </c>
      <c r="M5" s="54">
        <v>3</v>
      </c>
      <c r="N5" s="53">
        <v>6</v>
      </c>
      <c r="O5" s="54">
        <v>5</v>
      </c>
      <c r="P5" s="53">
        <v>5</v>
      </c>
      <c r="Q5" s="54">
        <v>5</v>
      </c>
      <c r="R5" s="53">
        <v>4</v>
      </c>
      <c r="S5" s="54">
        <v>4</v>
      </c>
      <c r="T5" s="53">
        <v>7</v>
      </c>
      <c r="U5" s="56">
        <f>SUM(L5:T5)</f>
        <v>42</v>
      </c>
      <c r="V5" s="57">
        <f>K5+U5</f>
        <v>86</v>
      </c>
    </row>
    <row r="6" spans="1:22">
      <c r="A6" s="58" t="str">
        <f>'Players by Team'!A3</f>
        <v>ANNA GRACE MAKO</v>
      </c>
      <c r="B6" s="53">
        <v>4</v>
      </c>
      <c r="C6" s="54">
        <v>3</v>
      </c>
      <c r="D6" s="53">
        <v>4</v>
      </c>
      <c r="E6" s="54">
        <v>4</v>
      </c>
      <c r="F6" s="53">
        <v>5</v>
      </c>
      <c r="G6" s="54">
        <v>4</v>
      </c>
      <c r="H6" s="53">
        <v>4</v>
      </c>
      <c r="I6" s="54">
        <v>5</v>
      </c>
      <c r="J6" s="53">
        <v>5</v>
      </c>
      <c r="K6" s="55">
        <f>SUM(B6:J6)</f>
        <v>38</v>
      </c>
      <c r="L6" s="53">
        <v>5</v>
      </c>
      <c r="M6" s="54">
        <v>6</v>
      </c>
      <c r="N6" s="53">
        <v>5</v>
      </c>
      <c r="O6" s="54">
        <v>5</v>
      </c>
      <c r="P6" s="53">
        <v>4</v>
      </c>
      <c r="Q6" s="54">
        <v>4</v>
      </c>
      <c r="R6" s="53">
        <v>3</v>
      </c>
      <c r="S6" s="54">
        <v>5</v>
      </c>
      <c r="T6" s="53">
        <v>5</v>
      </c>
      <c r="U6" s="56">
        <f>SUM(L6:T6)</f>
        <v>42</v>
      </c>
      <c r="V6" s="57">
        <f>K6+U6</f>
        <v>80</v>
      </c>
    </row>
    <row r="7" spans="1:22">
      <c r="A7" s="58" t="str">
        <f>'Players by Team'!A4</f>
        <v>CATHLEEN MARSHALL</v>
      </c>
      <c r="B7" s="53">
        <v>5</v>
      </c>
      <c r="C7" s="54">
        <v>3</v>
      </c>
      <c r="D7" s="53">
        <v>5</v>
      </c>
      <c r="E7" s="54">
        <v>5</v>
      </c>
      <c r="F7" s="53">
        <v>6</v>
      </c>
      <c r="G7" s="54">
        <v>4</v>
      </c>
      <c r="H7" s="53">
        <v>6</v>
      </c>
      <c r="I7" s="54">
        <v>6</v>
      </c>
      <c r="J7" s="53">
        <v>5</v>
      </c>
      <c r="K7" s="55">
        <f>SUM(B7:J7)</f>
        <v>45</v>
      </c>
      <c r="L7" s="53">
        <v>5</v>
      </c>
      <c r="M7" s="54">
        <v>7</v>
      </c>
      <c r="N7" s="53">
        <v>5</v>
      </c>
      <c r="O7" s="54">
        <v>5</v>
      </c>
      <c r="P7" s="53">
        <v>5</v>
      </c>
      <c r="Q7" s="54">
        <v>4</v>
      </c>
      <c r="R7" s="53">
        <v>6</v>
      </c>
      <c r="S7" s="54">
        <v>4</v>
      </c>
      <c r="T7" s="53">
        <v>4</v>
      </c>
      <c r="U7" s="56">
        <f>SUM(L7:T7)</f>
        <v>45</v>
      </c>
      <c r="V7" s="57">
        <f>K7+U7</f>
        <v>90</v>
      </c>
    </row>
    <row r="8" spans="1:22">
      <c r="A8" s="58" t="str">
        <f>'Players by Team'!A5</f>
        <v>JACKLYN GONZALEZ</v>
      </c>
      <c r="B8" s="53">
        <v>5</v>
      </c>
      <c r="C8" s="54">
        <v>3</v>
      </c>
      <c r="D8" s="53">
        <v>5</v>
      </c>
      <c r="E8" s="54">
        <v>4</v>
      </c>
      <c r="F8" s="53">
        <v>5</v>
      </c>
      <c r="G8" s="54">
        <v>3</v>
      </c>
      <c r="H8" s="53">
        <v>4</v>
      </c>
      <c r="I8" s="54">
        <v>5</v>
      </c>
      <c r="J8" s="53">
        <v>5</v>
      </c>
      <c r="K8" s="55">
        <f>SUM(B8:J8)</f>
        <v>39</v>
      </c>
      <c r="L8" s="53">
        <v>3</v>
      </c>
      <c r="M8" s="54">
        <v>4</v>
      </c>
      <c r="N8" s="53">
        <v>5</v>
      </c>
      <c r="O8" s="54">
        <v>4</v>
      </c>
      <c r="P8" s="53">
        <v>3</v>
      </c>
      <c r="Q8" s="54">
        <v>5</v>
      </c>
      <c r="R8" s="53">
        <v>4</v>
      </c>
      <c r="S8" s="54">
        <v>3</v>
      </c>
      <c r="T8" s="53">
        <v>4</v>
      </c>
      <c r="U8" s="56">
        <f>SUM(L8:T8)</f>
        <v>35</v>
      </c>
      <c r="V8" s="57">
        <f>K8+U8</f>
        <v>74</v>
      </c>
    </row>
    <row r="9" spans="1:22">
      <c r="A9" s="58" t="str">
        <f>'Players by Team'!A6</f>
        <v>JORDAN SALISBURY</v>
      </c>
      <c r="B9" s="53">
        <v>4</v>
      </c>
      <c r="C9" s="54">
        <v>4</v>
      </c>
      <c r="D9" s="53">
        <v>4</v>
      </c>
      <c r="E9" s="54">
        <v>5</v>
      </c>
      <c r="F9" s="53">
        <v>5</v>
      </c>
      <c r="G9" s="54">
        <v>3</v>
      </c>
      <c r="H9" s="53">
        <v>4</v>
      </c>
      <c r="I9" s="54">
        <v>6</v>
      </c>
      <c r="J9" s="53">
        <v>4</v>
      </c>
      <c r="K9" s="55">
        <f>SUM(B9:J9)</f>
        <v>39</v>
      </c>
      <c r="L9" s="53">
        <v>3</v>
      </c>
      <c r="M9" s="54">
        <v>5</v>
      </c>
      <c r="N9" s="53">
        <v>5</v>
      </c>
      <c r="O9" s="54">
        <v>4</v>
      </c>
      <c r="P9" s="53">
        <v>3</v>
      </c>
      <c r="Q9" s="54">
        <v>5</v>
      </c>
      <c r="R9" s="53">
        <v>4</v>
      </c>
      <c r="S9" s="54">
        <v>4</v>
      </c>
      <c r="T9" s="53">
        <v>3</v>
      </c>
      <c r="U9" s="56">
        <f>SUM(L9:T9)</f>
        <v>36</v>
      </c>
      <c r="V9" s="57">
        <f>K9+U9</f>
        <v>75</v>
      </c>
    </row>
    <row r="11" spans="1:22" ht="15.75">
      <c r="A11" s="101" t="str">
        <f>'Players by Team'!G1</f>
        <v>ALLEN BLUE</v>
      </c>
      <c r="B11" s="19">
        <v>1</v>
      </c>
      <c r="C11" s="19">
        <v>2</v>
      </c>
      <c r="D11" s="19">
        <v>3</v>
      </c>
      <c r="E11" s="19">
        <v>4</v>
      </c>
      <c r="F11" s="19">
        <v>5</v>
      </c>
      <c r="G11" s="19">
        <v>6</v>
      </c>
      <c r="H11" s="19">
        <v>7</v>
      </c>
      <c r="I11" s="19">
        <v>8</v>
      </c>
      <c r="J11" s="19">
        <v>9</v>
      </c>
      <c r="K11" s="21" t="s">
        <v>27</v>
      </c>
      <c r="L11" s="21">
        <v>10</v>
      </c>
      <c r="M11" s="21">
        <v>11</v>
      </c>
      <c r="N11" s="21">
        <v>12</v>
      </c>
      <c r="O11" s="21">
        <v>13</v>
      </c>
      <c r="P11" s="21">
        <v>14</v>
      </c>
      <c r="Q11" s="21">
        <v>15</v>
      </c>
      <c r="R11" s="21">
        <v>16</v>
      </c>
      <c r="S11" s="21">
        <v>17</v>
      </c>
      <c r="T11" s="21">
        <v>18</v>
      </c>
      <c r="U11" s="21" t="s">
        <v>28</v>
      </c>
      <c r="V11" s="21" t="s">
        <v>2</v>
      </c>
    </row>
    <row r="12" spans="1:22">
      <c r="A12" s="58" t="str">
        <f>'Players by Team'!G2</f>
        <v>ANGELA INOCIAN</v>
      </c>
      <c r="B12" s="53">
        <v>3</v>
      </c>
      <c r="C12" s="54">
        <v>4</v>
      </c>
      <c r="D12" s="53">
        <v>5</v>
      </c>
      <c r="E12" s="54">
        <v>5</v>
      </c>
      <c r="F12" s="53">
        <v>5</v>
      </c>
      <c r="G12" s="54">
        <v>3</v>
      </c>
      <c r="H12" s="53">
        <v>4</v>
      </c>
      <c r="I12" s="54">
        <v>6</v>
      </c>
      <c r="J12" s="53">
        <v>4</v>
      </c>
      <c r="K12" s="55">
        <f>SUM(B12:J12)</f>
        <v>39</v>
      </c>
      <c r="L12" s="53">
        <v>3</v>
      </c>
      <c r="M12" s="54">
        <v>5</v>
      </c>
      <c r="N12" s="53">
        <v>6</v>
      </c>
      <c r="O12" s="54">
        <v>5</v>
      </c>
      <c r="P12" s="53">
        <v>3</v>
      </c>
      <c r="Q12" s="54">
        <v>4</v>
      </c>
      <c r="R12" s="53">
        <v>5</v>
      </c>
      <c r="S12" s="54">
        <v>4</v>
      </c>
      <c r="T12" s="53">
        <v>5</v>
      </c>
      <c r="U12" s="56">
        <f>SUM(L12:T12)</f>
        <v>40</v>
      </c>
      <c r="V12" s="57">
        <f>K12+U12</f>
        <v>79</v>
      </c>
    </row>
    <row r="13" spans="1:22">
      <c r="A13" s="58" t="str">
        <f>'Players by Team'!G3</f>
        <v>SIDNEY STRAMEL</v>
      </c>
      <c r="B13" s="53">
        <v>5</v>
      </c>
      <c r="C13" s="54">
        <v>3</v>
      </c>
      <c r="D13" s="53">
        <v>5</v>
      </c>
      <c r="E13" s="54">
        <v>4</v>
      </c>
      <c r="F13" s="53">
        <v>5</v>
      </c>
      <c r="G13" s="54">
        <v>3</v>
      </c>
      <c r="H13" s="53">
        <v>4</v>
      </c>
      <c r="I13" s="54">
        <v>6</v>
      </c>
      <c r="J13" s="53">
        <v>5</v>
      </c>
      <c r="K13" s="55">
        <f>SUM(B13:J13)</f>
        <v>40</v>
      </c>
      <c r="L13" s="53">
        <v>4</v>
      </c>
      <c r="M13" s="54">
        <v>5</v>
      </c>
      <c r="N13" s="53">
        <v>5</v>
      </c>
      <c r="O13" s="54">
        <v>5</v>
      </c>
      <c r="P13" s="53">
        <v>4</v>
      </c>
      <c r="Q13" s="54">
        <v>5</v>
      </c>
      <c r="R13" s="53">
        <v>5</v>
      </c>
      <c r="S13" s="54">
        <v>4</v>
      </c>
      <c r="T13" s="53">
        <v>5</v>
      </c>
      <c r="U13" s="56">
        <f>SUM(L13:T13)</f>
        <v>42</v>
      </c>
      <c r="V13" s="57">
        <f>K13+U13</f>
        <v>82</v>
      </c>
    </row>
    <row r="14" spans="1:22">
      <c r="A14" s="58" t="str">
        <f>'Players by Team'!G4</f>
        <v>ANIKA TREHAN</v>
      </c>
      <c r="B14" s="53">
        <v>5</v>
      </c>
      <c r="C14" s="54">
        <v>3</v>
      </c>
      <c r="D14" s="53">
        <v>5</v>
      </c>
      <c r="E14" s="54">
        <v>5</v>
      </c>
      <c r="F14" s="53">
        <v>5</v>
      </c>
      <c r="G14" s="54">
        <v>4</v>
      </c>
      <c r="H14" s="53">
        <v>4</v>
      </c>
      <c r="I14" s="54">
        <v>6</v>
      </c>
      <c r="J14" s="53">
        <v>4</v>
      </c>
      <c r="K14" s="55">
        <f>SUM(B14:J14)</f>
        <v>41</v>
      </c>
      <c r="L14" s="53">
        <v>3</v>
      </c>
      <c r="M14" s="54">
        <v>7</v>
      </c>
      <c r="N14" s="53">
        <v>6</v>
      </c>
      <c r="O14" s="54">
        <v>5</v>
      </c>
      <c r="P14" s="53">
        <v>3</v>
      </c>
      <c r="Q14" s="54">
        <v>5</v>
      </c>
      <c r="R14" s="53">
        <v>5</v>
      </c>
      <c r="S14" s="54">
        <v>4</v>
      </c>
      <c r="T14" s="53">
        <v>5</v>
      </c>
      <c r="U14" s="56">
        <f>SUM(L14:T14)</f>
        <v>43</v>
      </c>
      <c r="V14" s="57">
        <f>K14+U14</f>
        <v>84</v>
      </c>
    </row>
    <row r="15" spans="1:22">
      <c r="A15" s="58" t="str">
        <f>'Players by Team'!G5</f>
        <v>LAUREN NGUYENPHU</v>
      </c>
      <c r="B15" s="53">
        <v>3</v>
      </c>
      <c r="C15" s="54">
        <v>4</v>
      </c>
      <c r="D15" s="53">
        <v>5</v>
      </c>
      <c r="E15" s="54">
        <v>4</v>
      </c>
      <c r="F15" s="53">
        <v>5</v>
      </c>
      <c r="G15" s="54">
        <v>5</v>
      </c>
      <c r="H15" s="53">
        <v>4</v>
      </c>
      <c r="I15" s="54">
        <v>6</v>
      </c>
      <c r="J15" s="53">
        <v>5</v>
      </c>
      <c r="K15" s="55">
        <f>SUM(B15:J15)</f>
        <v>41</v>
      </c>
      <c r="L15" s="53">
        <v>3</v>
      </c>
      <c r="M15" s="54">
        <v>4</v>
      </c>
      <c r="N15" s="53">
        <v>4</v>
      </c>
      <c r="O15" s="54">
        <v>4</v>
      </c>
      <c r="P15" s="53">
        <v>4</v>
      </c>
      <c r="Q15" s="54">
        <v>5</v>
      </c>
      <c r="R15" s="53">
        <v>4</v>
      </c>
      <c r="S15" s="54">
        <v>4</v>
      </c>
      <c r="T15" s="53">
        <v>4</v>
      </c>
      <c r="U15" s="56">
        <f>SUM(L15:T15)</f>
        <v>36</v>
      </c>
      <c r="V15" s="57">
        <f>K15+U15</f>
        <v>77</v>
      </c>
    </row>
    <row r="16" spans="1:22">
      <c r="A16" s="58" t="str">
        <f>'Players by Team'!G6</f>
        <v>MADDY GOMEZ</v>
      </c>
      <c r="B16" s="53">
        <v>5</v>
      </c>
      <c r="C16" s="54">
        <v>4</v>
      </c>
      <c r="D16" s="53">
        <v>5</v>
      </c>
      <c r="E16" s="54">
        <v>6</v>
      </c>
      <c r="F16" s="53">
        <v>6</v>
      </c>
      <c r="G16" s="54">
        <v>3</v>
      </c>
      <c r="H16" s="53">
        <v>4</v>
      </c>
      <c r="I16" s="54">
        <v>6</v>
      </c>
      <c r="J16" s="53">
        <v>7</v>
      </c>
      <c r="K16" s="55">
        <f>SUM(B16:J16)</f>
        <v>46</v>
      </c>
      <c r="L16" s="53">
        <v>4</v>
      </c>
      <c r="M16" s="54">
        <v>6</v>
      </c>
      <c r="N16" s="53">
        <v>5</v>
      </c>
      <c r="O16" s="54">
        <v>6</v>
      </c>
      <c r="P16" s="53">
        <v>5</v>
      </c>
      <c r="Q16" s="54">
        <v>4</v>
      </c>
      <c r="R16" s="53">
        <v>5</v>
      </c>
      <c r="S16" s="54">
        <v>4</v>
      </c>
      <c r="T16" s="53">
        <v>5</v>
      </c>
      <c r="U16" s="56">
        <f>SUM(L16:T16)</f>
        <v>44</v>
      </c>
      <c r="V16" s="57">
        <f>K16+U16</f>
        <v>90</v>
      </c>
    </row>
    <row r="18" spans="1:22" ht="15.75">
      <c r="A18" s="101" t="str">
        <f>'Players by Team'!M1</f>
        <v>ALLEN WHITE</v>
      </c>
      <c r="B18" s="19">
        <v>1</v>
      </c>
      <c r="C18" s="19">
        <v>2</v>
      </c>
      <c r="D18" s="19">
        <v>3</v>
      </c>
      <c r="E18" s="19">
        <v>4</v>
      </c>
      <c r="F18" s="19">
        <v>5</v>
      </c>
      <c r="G18" s="19">
        <v>6</v>
      </c>
      <c r="H18" s="19">
        <v>7</v>
      </c>
      <c r="I18" s="19">
        <v>8</v>
      </c>
      <c r="J18" s="19">
        <v>9</v>
      </c>
      <c r="K18" s="21" t="s">
        <v>27</v>
      </c>
      <c r="L18" s="21">
        <v>10</v>
      </c>
      <c r="M18" s="21">
        <v>11</v>
      </c>
      <c r="N18" s="21">
        <v>12</v>
      </c>
      <c r="O18" s="21">
        <v>13</v>
      </c>
      <c r="P18" s="21">
        <v>14</v>
      </c>
      <c r="Q18" s="21">
        <v>15</v>
      </c>
      <c r="R18" s="21">
        <v>16</v>
      </c>
      <c r="S18" s="21">
        <v>17</v>
      </c>
      <c r="T18" s="21">
        <v>18</v>
      </c>
      <c r="U18" s="21" t="s">
        <v>28</v>
      </c>
      <c r="V18" s="21" t="s">
        <v>2</v>
      </c>
    </row>
    <row r="19" spans="1:22">
      <c r="A19" s="58" t="str">
        <f>'Players by Team'!M2</f>
        <v>HEMIN LIM</v>
      </c>
      <c r="B19" s="53">
        <v>5</v>
      </c>
      <c r="C19" s="54">
        <v>4</v>
      </c>
      <c r="D19" s="53">
        <v>6</v>
      </c>
      <c r="E19" s="54">
        <v>5</v>
      </c>
      <c r="F19" s="53">
        <v>6</v>
      </c>
      <c r="G19" s="54">
        <v>3</v>
      </c>
      <c r="H19" s="53">
        <v>4</v>
      </c>
      <c r="I19" s="54">
        <v>7</v>
      </c>
      <c r="J19" s="53">
        <v>5</v>
      </c>
      <c r="K19" s="55">
        <f>SUM(B19:J19)</f>
        <v>45</v>
      </c>
      <c r="L19" s="53">
        <v>3</v>
      </c>
      <c r="M19" s="54">
        <v>5</v>
      </c>
      <c r="N19" s="53">
        <v>5</v>
      </c>
      <c r="O19" s="54">
        <v>4</v>
      </c>
      <c r="P19" s="53">
        <v>3</v>
      </c>
      <c r="Q19" s="54">
        <v>7</v>
      </c>
      <c r="R19" s="53">
        <v>5</v>
      </c>
      <c r="S19" s="54">
        <v>5</v>
      </c>
      <c r="T19" s="53">
        <v>6</v>
      </c>
      <c r="U19" s="56">
        <f>SUM(L19:T19)</f>
        <v>43</v>
      </c>
      <c r="V19" s="57">
        <f>K19+U19</f>
        <v>88</v>
      </c>
    </row>
    <row r="20" spans="1:22">
      <c r="A20" s="58" t="str">
        <f>'Players by Team'!M3</f>
        <v>DANIELLE DIMAFELIX</v>
      </c>
      <c r="B20" s="53">
        <v>5</v>
      </c>
      <c r="C20" s="54">
        <v>3</v>
      </c>
      <c r="D20" s="53">
        <v>5</v>
      </c>
      <c r="E20" s="54">
        <v>5</v>
      </c>
      <c r="F20" s="53">
        <v>6</v>
      </c>
      <c r="G20" s="54">
        <v>3</v>
      </c>
      <c r="H20" s="53">
        <v>5</v>
      </c>
      <c r="I20" s="54">
        <v>5</v>
      </c>
      <c r="J20" s="53">
        <v>5</v>
      </c>
      <c r="K20" s="55">
        <f>SUM(B20:J20)</f>
        <v>42</v>
      </c>
      <c r="L20" s="53">
        <v>3</v>
      </c>
      <c r="M20" s="54">
        <v>7</v>
      </c>
      <c r="N20" s="53">
        <v>5</v>
      </c>
      <c r="O20" s="54">
        <v>4</v>
      </c>
      <c r="P20" s="53">
        <v>4</v>
      </c>
      <c r="Q20" s="54">
        <v>4</v>
      </c>
      <c r="R20" s="53">
        <v>5</v>
      </c>
      <c r="S20" s="54">
        <v>4</v>
      </c>
      <c r="T20" s="53">
        <v>5</v>
      </c>
      <c r="U20" s="56">
        <f>SUM(L20:T20)</f>
        <v>41</v>
      </c>
      <c r="V20" s="57">
        <f>K20+U20</f>
        <v>83</v>
      </c>
    </row>
    <row r="21" spans="1:22">
      <c r="A21" s="58" t="str">
        <f>'Players by Team'!M4</f>
        <v>AVANI PUTCHA</v>
      </c>
      <c r="B21" s="53">
        <v>6</v>
      </c>
      <c r="C21" s="54">
        <v>5</v>
      </c>
      <c r="D21" s="53">
        <v>5</v>
      </c>
      <c r="E21" s="54">
        <v>5</v>
      </c>
      <c r="F21" s="53">
        <v>6</v>
      </c>
      <c r="G21" s="54">
        <v>3</v>
      </c>
      <c r="H21" s="53">
        <v>5</v>
      </c>
      <c r="I21" s="54">
        <v>6</v>
      </c>
      <c r="J21" s="53">
        <v>5</v>
      </c>
      <c r="K21" s="55">
        <f>SUM(B21:J21)</f>
        <v>46</v>
      </c>
      <c r="L21" s="53">
        <v>4</v>
      </c>
      <c r="M21" s="54">
        <v>5</v>
      </c>
      <c r="N21" s="53">
        <v>7</v>
      </c>
      <c r="O21" s="54">
        <v>8</v>
      </c>
      <c r="P21" s="53">
        <v>5</v>
      </c>
      <c r="Q21" s="54">
        <v>5</v>
      </c>
      <c r="R21" s="53">
        <v>8</v>
      </c>
      <c r="S21" s="54">
        <v>5</v>
      </c>
      <c r="T21" s="53">
        <v>4</v>
      </c>
      <c r="U21" s="56">
        <f>SUM(L21:T21)</f>
        <v>51</v>
      </c>
      <c r="V21" s="57">
        <f>K21+U21</f>
        <v>97</v>
      </c>
    </row>
    <row r="22" spans="1:22">
      <c r="A22" s="58" t="str">
        <f>'Players by Team'!M5</f>
        <v>FABILOA CORTES-ORTIZ</v>
      </c>
      <c r="B22" s="53">
        <v>6</v>
      </c>
      <c r="C22" s="54">
        <v>5</v>
      </c>
      <c r="D22" s="53">
        <v>6</v>
      </c>
      <c r="E22" s="54">
        <v>4</v>
      </c>
      <c r="F22" s="53">
        <v>4</v>
      </c>
      <c r="G22" s="54">
        <v>4</v>
      </c>
      <c r="H22" s="53">
        <v>4</v>
      </c>
      <c r="I22" s="54">
        <v>7</v>
      </c>
      <c r="J22" s="53">
        <v>5</v>
      </c>
      <c r="K22" s="55">
        <f>SUM(B22:J22)</f>
        <v>45</v>
      </c>
      <c r="L22" s="53">
        <v>5</v>
      </c>
      <c r="M22" s="54">
        <v>3</v>
      </c>
      <c r="N22" s="53">
        <v>5</v>
      </c>
      <c r="O22" s="54">
        <v>5</v>
      </c>
      <c r="P22" s="53">
        <v>4</v>
      </c>
      <c r="Q22" s="54">
        <v>5</v>
      </c>
      <c r="R22" s="53">
        <v>5</v>
      </c>
      <c r="S22" s="54">
        <v>5</v>
      </c>
      <c r="T22" s="53">
        <v>9</v>
      </c>
      <c r="U22" s="56">
        <f>SUM(L22:T22)</f>
        <v>46</v>
      </c>
      <c r="V22" s="57">
        <f>K22+U22</f>
        <v>91</v>
      </c>
    </row>
    <row r="23" spans="1:22">
      <c r="A23" s="58" t="str">
        <f>'Players by Team'!M6</f>
        <v>CALLE ROBERTSON</v>
      </c>
      <c r="B23" s="53">
        <v>5</v>
      </c>
      <c r="C23" s="54">
        <v>6</v>
      </c>
      <c r="D23" s="53">
        <v>6</v>
      </c>
      <c r="E23" s="54">
        <v>5</v>
      </c>
      <c r="F23" s="53">
        <v>6</v>
      </c>
      <c r="G23" s="54">
        <v>3</v>
      </c>
      <c r="H23" s="53">
        <v>4</v>
      </c>
      <c r="I23" s="54">
        <v>6</v>
      </c>
      <c r="J23" s="53">
        <v>4</v>
      </c>
      <c r="K23" s="55">
        <f>SUM(B23:J23)</f>
        <v>45</v>
      </c>
      <c r="L23" s="53">
        <v>4</v>
      </c>
      <c r="M23" s="54">
        <v>7</v>
      </c>
      <c r="N23" s="53">
        <v>5</v>
      </c>
      <c r="O23" s="54">
        <v>6</v>
      </c>
      <c r="P23" s="53">
        <v>4</v>
      </c>
      <c r="Q23" s="54">
        <v>4</v>
      </c>
      <c r="R23" s="53">
        <v>7</v>
      </c>
      <c r="S23" s="54">
        <v>4</v>
      </c>
      <c r="T23" s="53">
        <v>5</v>
      </c>
      <c r="U23" s="56">
        <f>SUM(L23:T23)</f>
        <v>46</v>
      </c>
      <c r="V23" s="57">
        <f>K23+U23</f>
        <v>91</v>
      </c>
    </row>
    <row r="25" spans="1:22" ht="15.75">
      <c r="A25" s="101" t="str">
        <f>'Players by Team'!A9</f>
        <v>ANDREWS</v>
      </c>
      <c r="B25" s="19">
        <v>1</v>
      </c>
      <c r="C25" s="19">
        <v>2</v>
      </c>
      <c r="D25" s="19">
        <v>3</v>
      </c>
      <c r="E25" s="19">
        <v>4</v>
      </c>
      <c r="F25" s="19">
        <v>5</v>
      </c>
      <c r="G25" s="19">
        <v>6</v>
      </c>
      <c r="H25" s="19">
        <v>7</v>
      </c>
      <c r="I25" s="19">
        <v>8</v>
      </c>
      <c r="J25" s="19">
        <v>9</v>
      </c>
      <c r="K25" s="21" t="s">
        <v>27</v>
      </c>
      <c r="L25" s="21">
        <v>10</v>
      </c>
      <c r="M25" s="21">
        <v>11</v>
      </c>
      <c r="N25" s="21">
        <v>12</v>
      </c>
      <c r="O25" s="21">
        <v>13</v>
      </c>
      <c r="P25" s="21">
        <v>14</v>
      </c>
      <c r="Q25" s="21">
        <v>15</v>
      </c>
      <c r="R25" s="21">
        <v>16</v>
      </c>
      <c r="S25" s="21">
        <v>17</v>
      </c>
      <c r="T25" s="21">
        <v>18</v>
      </c>
      <c r="U25" s="21" t="s">
        <v>28</v>
      </c>
      <c r="V25" s="21" t="s">
        <v>2</v>
      </c>
    </row>
    <row r="26" spans="1:22">
      <c r="A26" s="58" t="str">
        <f>'Players by Team'!A10</f>
        <v>SKYLER STRUBE</v>
      </c>
      <c r="B26" s="53">
        <v>4</v>
      </c>
      <c r="C26" s="54">
        <v>4</v>
      </c>
      <c r="D26" s="53">
        <v>5</v>
      </c>
      <c r="E26" s="54">
        <v>4</v>
      </c>
      <c r="F26" s="53">
        <v>5</v>
      </c>
      <c r="G26" s="54">
        <v>3</v>
      </c>
      <c r="H26" s="53">
        <v>5</v>
      </c>
      <c r="I26" s="54">
        <v>5</v>
      </c>
      <c r="J26" s="53">
        <v>5</v>
      </c>
      <c r="K26" s="55">
        <f>SUM(B26:J26)</f>
        <v>40</v>
      </c>
      <c r="L26" s="53">
        <v>3</v>
      </c>
      <c r="M26" s="54">
        <v>6</v>
      </c>
      <c r="N26" s="53">
        <v>5</v>
      </c>
      <c r="O26" s="54">
        <v>6</v>
      </c>
      <c r="P26" s="53">
        <v>4</v>
      </c>
      <c r="Q26" s="54">
        <v>5</v>
      </c>
      <c r="R26" s="53">
        <v>6</v>
      </c>
      <c r="S26" s="54">
        <v>5</v>
      </c>
      <c r="T26" s="53">
        <v>8</v>
      </c>
      <c r="U26" s="56">
        <f>SUM(L26:T26)</f>
        <v>48</v>
      </c>
      <c r="V26" s="57">
        <f>K26+U26</f>
        <v>88</v>
      </c>
    </row>
    <row r="27" spans="1:22">
      <c r="A27" s="58" t="str">
        <f>'Players by Team'!A11</f>
        <v>BRYNLEE DYAS</v>
      </c>
      <c r="B27" s="53">
        <v>5</v>
      </c>
      <c r="C27" s="54">
        <v>3</v>
      </c>
      <c r="D27" s="53">
        <v>4</v>
      </c>
      <c r="E27" s="54">
        <v>4</v>
      </c>
      <c r="F27" s="53">
        <v>7</v>
      </c>
      <c r="G27" s="54">
        <v>3</v>
      </c>
      <c r="H27" s="53">
        <v>4</v>
      </c>
      <c r="I27" s="54">
        <v>6</v>
      </c>
      <c r="J27" s="53">
        <v>5</v>
      </c>
      <c r="K27" s="55">
        <f>SUM(B27:J27)</f>
        <v>41</v>
      </c>
      <c r="L27" s="53">
        <v>3</v>
      </c>
      <c r="M27" s="54">
        <v>5</v>
      </c>
      <c r="N27" s="53">
        <v>5</v>
      </c>
      <c r="O27" s="54">
        <v>5</v>
      </c>
      <c r="P27" s="53">
        <v>2</v>
      </c>
      <c r="Q27" s="54">
        <v>4</v>
      </c>
      <c r="R27" s="53">
        <v>5</v>
      </c>
      <c r="S27" s="54">
        <v>4</v>
      </c>
      <c r="T27" s="53">
        <v>5</v>
      </c>
      <c r="U27" s="56">
        <f>SUM(L27:T27)</f>
        <v>38</v>
      </c>
      <c r="V27" s="57">
        <f>K27+U27</f>
        <v>79</v>
      </c>
    </row>
    <row r="28" spans="1:22">
      <c r="A28" s="58" t="str">
        <f>'Players by Team'!A12</f>
        <v>ALLY ORTIZ</v>
      </c>
      <c r="B28" s="53">
        <v>5</v>
      </c>
      <c r="C28" s="54">
        <v>4</v>
      </c>
      <c r="D28" s="53">
        <v>8</v>
      </c>
      <c r="E28" s="54">
        <v>6</v>
      </c>
      <c r="F28" s="53">
        <v>6</v>
      </c>
      <c r="G28" s="54">
        <v>3</v>
      </c>
      <c r="H28" s="53">
        <v>4</v>
      </c>
      <c r="I28" s="54">
        <v>6</v>
      </c>
      <c r="J28" s="53">
        <v>5</v>
      </c>
      <c r="K28" s="55">
        <f>SUM(B28:J28)</f>
        <v>47</v>
      </c>
      <c r="L28" s="53">
        <v>4</v>
      </c>
      <c r="M28" s="54">
        <v>5</v>
      </c>
      <c r="N28" s="53">
        <v>6</v>
      </c>
      <c r="O28" s="54">
        <v>6</v>
      </c>
      <c r="P28" s="53">
        <v>4</v>
      </c>
      <c r="Q28" s="54">
        <v>5</v>
      </c>
      <c r="R28" s="53">
        <v>4</v>
      </c>
      <c r="S28" s="54">
        <v>4</v>
      </c>
      <c r="T28" s="53">
        <v>4</v>
      </c>
      <c r="U28" s="56">
        <f>SUM(L28:T28)</f>
        <v>42</v>
      </c>
      <c r="V28" s="57">
        <f>K28+U28</f>
        <v>89</v>
      </c>
    </row>
    <row r="29" spans="1:22">
      <c r="A29" s="58" t="str">
        <f>'Players by Team'!A13</f>
        <v>ALYSSA GERHARDT</v>
      </c>
      <c r="B29" s="53">
        <v>8</v>
      </c>
      <c r="C29" s="54">
        <v>4</v>
      </c>
      <c r="D29" s="53">
        <v>5</v>
      </c>
      <c r="E29" s="54">
        <v>5</v>
      </c>
      <c r="F29" s="53">
        <v>6</v>
      </c>
      <c r="G29" s="54">
        <v>4</v>
      </c>
      <c r="H29" s="53">
        <v>3</v>
      </c>
      <c r="I29" s="54">
        <v>8</v>
      </c>
      <c r="J29" s="53">
        <v>4</v>
      </c>
      <c r="K29" s="55">
        <f>SUM(B29:J29)</f>
        <v>47</v>
      </c>
      <c r="L29" s="53">
        <v>2</v>
      </c>
      <c r="M29" s="54">
        <v>5</v>
      </c>
      <c r="N29" s="53">
        <v>5</v>
      </c>
      <c r="O29" s="54">
        <v>4</v>
      </c>
      <c r="P29" s="53">
        <v>4</v>
      </c>
      <c r="Q29" s="54">
        <v>5</v>
      </c>
      <c r="R29" s="53">
        <v>6</v>
      </c>
      <c r="S29" s="54">
        <v>4</v>
      </c>
      <c r="T29" s="53">
        <v>4</v>
      </c>
      <c r="U29" s="56">
        <f>SUM(L29:T29)</f>
        <v>39</v>
      </c>
      <c r="V29" s="57">
        <f>K29+U29</f>
        <v>86</v>
      </c>
    </row>
    <row r="30" spans="1:22">
      <c r="A30" s="58" t="str">
        <f>'Players by Team'!A14</f>
        <v>JORDYN HALL</v>
      </c>
      <c r="B30" s="53">
        <v>4</v>
      </c>
      <c r="C30" s="54">
        <v>3</v>
      </c>
      <c r="D30" s="53">
        <v>5</v>
      </c>
      <c r="E30" s="54">
        <v>5</v>
      </c>
      <c r="F30" s="53">
        <v>4</v>
      </c>
      <c r="G30" s="54">
        <v>3</v>
      </c>
      <c r="H30" s="53">
        <v>6</v>
      </c>
      <c r="I30" s="54">
        <v>6</v>
      </c>
      <c r="J30" s="53">
        <v>5</v>
      </c>
      <c r="K30" s="55">
        <f>SUM(B30:J30)</f>
        <v>41</v>
      </c>
      <c r="L30" s="53">
        <v>4</v>
      </c>
      <c r="M30" s="54">
        <v>4</v>
      </c>
      <c r="N30" s="53">
        <v>6</v>
      </c>
      <c r="O30" s="54">
        <v>5</v>
      </c>
      <c r="P30" s="53">
        <v>4</v>
      </c>
      <c r="Q30" s="54">
        <v>5</v>
      </c>
      <c r="R30" s="53">
        <v>5</v>
      </c>
      <c r="S30" s="54">
        <v>5</v>
      </c>
      <c r="T30" s="53">
        <v>6</v>
      </c>
      <c r="U30" s="56">
        <f>SUM(L30:T30)</f>
        <v>44</v>
      </c>
      <c r="V30" s="57">
        <f>K30+U30</f>
        <v>85</v>
      </c>
    </row>
    <row r="32" spans="1:22" ht="15.75">
      <c r="A32" s="101" t="str">
        <f>'Players by Team'!G9</f>
        <v>BYRON NELSON</v>
      </c>
      <c r="B32" s="19">
        <v>1</v>
      </c>
      <c r="C32" s="19">
        <v>2</v>
      </c>
      <c r="D32" s="19">
        <v>3</v>
      </c>
      <c r="E32" s="19">
        <v>4</v>
      </c>
      <c r="F32" s="19">
        <v>5</v>
      </c>
      <c r="G32" s="19">
        <v>6</v>
      </c>
      <c r="H32" s="19">
        <v>7</v>
      </c>
      <c r="I32" s="19">
        <v>8</v>
      </c>
      <c r="J32" s="19">
        <v>9</v>
      </c>
      <c r="K32" s="21" t="s">
        <v>27</v>
      </c>
      <c r="L32" s="21">
        <v>10</v>
      </c>
      <c r="M32" s="21">
        <v>11</v>
      </c>
      <c r="N32" s="21">
        <v>12</v>
      </c>
      <c r="O32" s="21">
        <v>13</v>
      </c>
      <c r="P32" s="21">
        <v>14</v>
      </c>
      <c r="Q32" s="21">
        <v>15</v>
      </c>
      <c r="R32" s="21">
        <v>16</v>
      </c>
      <c r="S32" s="21">
        <v>17</v>
      </c>
      <c r="T32" s="21">
        <v>18</v>
      </c>
      <c r="U32" s="21" t="s">
        <v>28</v>
      </c>
      <c r="V32" s="21" t="s">
        <v>2</v>
      </c>
    </row>
    <row r="33" spans="1:22">
      <c r="A33" s="60" t="str">
        <f>'Players by Team'!G10</f>
        <v>MACKENZIE MOORE</v>
      </c>
      <c r="B33" s="53">
        <v>3</v>
      </c>
      <c r="C33" s="54">
        <v>3</v>
      </c>
      <c r="D33" s="53">
        <v>4</v>
      </c>
      <c r="E33" s="54">
        <v>4</v>
      </c>
      <c r="F33" s="53">
        <v>5</v>
      </c>
      <c r="G33" s="54">
        <v>4</v>
      </c>
      <c r="H33" s="53">
        <v>3</v>
      </c>
      <c r="I33" s="54">
        <v>4</v>
      </c>
      <c r="J33" s="53">
        <v>4</v>
      </c>
      <c r="K33" s="55">
        <f>SUM(B33:J33)</f>
        <v>34</v>
      </c>
      <c r="L33" s="53">
        <v>5</v>
      </c>
      <c r="M33" s="54">
        <v>4</v>
      </c>
      <c r="N33" s="53">
        <v>4</v>
      </c>
      <c r="O33" s="54">
        <v>5</v>
      </c>
      <c r="P33" s="53">
        <v>3</v>
      </c>
      <c r="Q33" s="54">
        <v>3</v>
      </c>
      <c r="R33" s="53">
        <v>4</v>
      </c>
      <c r="S33" s="54">
        <v>4</v>
      </c>
      <c r="T33" s="53">
        <v>4</v>
      </c>
      <c r="U33" s="56">
        <f>SUM(L33:T33)</f>
        <v>36</v>
      </c>
      <c r="V33" s="57">
        <f>K33+U33</f>
        <v>70</v>
      </c>
    </row>
    <row r="34" spans="1:22">
      <c r="A34" s="60" t="str">
        <f>'Players by Team'!G11</f>
        <v>HUNTER GILLIS</v>
      </c>
      <c r="B34" s="53">
        <v>4</v>
      </c>
      <c r="C34" s="54">
        <v>4</v>
      </c>
      <c r="D34" s="53">
        <v>4</v>
      </c>
      <c r="E34" s="54">
        <v>4</v>
      </c>
      <c r="F34" s="53">
        <v>4</v>
      </c>
      <c r="G34" s="54">
        <v>3</v>
      </c>
      <c r="H34" s="53">
        <v>4</v>
      </c>
      <c r="I34" s="54">
        <v>5</v>
      </c>
      <c r="J34" s="53">
        <v>6</v>
      </c>
      <c r="K34" s="55">
        <f>SUM(B34:J34)</f>
        <v>38</v>
      </c>
      <c r="L34" s="53">
        <v>3</v>
      </c>
      <c r="M34" s="54">
        <v>5</v>
      </c>
      <c r="N34" s="53">
        <v>5</v>
      </c>
      <c r="O34" s="54">
        <v>5</v>
      </c>
      <c r="P34" s="53">
        <v>3</v>
      </c>
      <c r="Q34" s="54">
        <v>5</v>
      </c>
      <c r="R34" s="53">
        <v>4</v>
      </c>
      <c r="S34" s="54">
        <v>4</v>
      </c>
      <c r="T34" s="53">
        <v>5</v>
      </c>
      <c r="U34" s="56">
        <f>SUM(L34:T34)</f>
        <v>39</v>
      </c>
      <c r="V34" s="57">
        <f>K34+U34</f>
        <v>77</v>
      </c>
    </row>
    <row r="35" spans="1:22">
      <c r="A35" s="60" t="str">
        <f>'Players by Team'!G12</f>
        <v>JILLIAN BROWN</v>
      </c>
      <c r="B35" s="53">
        <v>6</v>
      </c>
      <c r="C35" s="54">
        <v>4</v>
      </c>
      <c r="D35" s="53">
        <v>4</v>
      </c>
      <c r="E35" s="54">
        <v>6</v>
      </c>
      <c r="F35" s="53">
        <v>6</v>
      </c>
      <c r="G35" s="54">
        <v>4</v>
      </c>
      <c r="H35" s="53">
        <v>5</v>
      </c>
      <c r="I35" s="54">
        <v>6</v>
      </c>
      <c r="J35" s="53">
        <v>5</v>
      </c>
      <c r="K35" s="55">
        <f>SUM(B35:J35)</f>
        <v>46</v>
      </c>
      <c r="L35" s="53">
        <v>4</v>
      </c>
      <c r="M35" s="54">
        <v>5</v>
      </c>
      <c r="N35" s="53">
        <v>5</v>
      </c>
      <c r="O35" s="54">
        <v>7</v>
      </c>
      <c r="P35" s="53">
        <v>4</v>
      </c>
      <c r="Q35" s="54">
        <v>3</v>
      </c>
      <c r="R35" s="53">
        <v>5</v>
      </c>
      <c r="S35" s="54">
        <v>5</v>
      </c>
      <c r="T35" s="53">
        <v>5</v>
      </c>
      <c r="U35" s="56">
        <f>SUM(L35:T35)</f>
        <v>43</v>
      </c>
      <c r="V35" s="57">
        <f>K35+U35</f>
        <v>89</v>
      </c>
    </row>
    <row r="36" spans="1:22">
      <c r="A36" s="60" t="str">
        <f>'Players by Team'!G13</f>
        <v>ESTELLE SEON</v>
      </c>
      <c r="B36" s="53">
        <v>4</v>
      </c>
      <c r="C36" s="54">
        <v>3</v>
      </c>
      <c r="D36" s="53">
        <v>3</v>
      </c>
      <c r="E36" s="54">
        <v>6</v>
      </c>
      <c r="F36" s="53">
        <v>5</v>
      </c>
      <c r="G36" s="54">
        <v>3</v>
      </c>
      <c r="H36" s="53">
        <v>4</v>
      </c>
      <c r="I36" s="54">
        <v>6</v>
      </c>
      <c r="J36" s="53">
        <v>5</v>
      </c>
      <c r="K36" s="55">
        <f>SUM(B36:J36)</f>
        <v>39</v>
      </c>
      <c r="L36" s="53">
        <v>3</v>
      </c>
      <c r="M36" s="54">
        <v>5</v>
      </c>
      <c r="N36" s="53">
        <v>5</v>
      </c>
      <c r="O36" s="54">
        <v>4</v>
      </c>
      <c r="P36" s="53">
        <v>5</v>
      </c>
      <c r="Q36" s="54">
        <v>4</v>
      </c>
      <c r="R36" s="53">
        <v>7</v>
      </c>
      <c r="S36" s="54">
        <v>5</v>
      </c>
      <c r="T36" s="53">
        <v>4</v>
      </c>
      <c r="U36" s="56">
        <f>SUM(L36:T36)</f>
        <v>42</v>
      </c>
      <c r="V36" s="57">
        <f>K36+U36</f>
        <v>81</v>
      </c>
    </row>
    <row r="37" spans="1:22">
      <c r="A37" s="60" t="str">
        <f>'Players by Team'!G14</f>
        <v>KATE LAIRD</v>
      </c>
      <c r="B37" s="53">
        <v>8</v>
      </c>
      <c r="C37" s="54">
        <v>3</v>
      </c>
      <c r="D37" s="53">
        <v>4</v>
      </c>
      <c r="E37" s="54">
        <v>5</v>
      </c>
      <c r="F37" s="53">
        <v>5</v>
      </c>
      <c r="G37" s="54">
        <v>4</v>
      </c>
      <c r="H37" s="53">
        <v>3</v>
      </c>
      <c r="I37" s="54">
        <v>5</v>
      </c>
      <c r="J37" s="53">
        <v>5</v>
      </c>
      <c r="K37" s="55">
        <f>SUM(B37:J37)</f>
        <v>42</v>
      </c>
      <c r="L37" s="53">
        <v>4</v>
      </c>
      <c r="M37" s="54">
        <v>5</v>
      </c>
      <c r="N37" s="53">
        <v>5</v>
      </c>
      <c r="O37" s="54">
        <v>5</v>
      </c>
      <c r="P37" s="53">
        <v>5</v>
      </c>
      <c r="Q37" s="54">
        <v>4</v>
      </c>
      <c r="R37" s="53">
        <v>4</v>
      </c>
      <c r="S37" s="54">
        <v>3</v>
      </c>
      <c r="T37" s="53">
        <v>4</v>
      </c>
      <c r="U37" s="56">
        <f>SUM(L37:T37)</f>
        <v>39</v>
      </c>
      <c r="V37" s="57">
        <f>K37+U37</f>
        <v>81</v>
      </c>
    </row>
    <row r="39" spans="1:22" ht="15.75">
      <c r="A39" s="101" t="str">
        <f>'Players by Team'!M9</f>
        <v>CENTRAL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21" t="s">
        <v>27</v>
      </c>
      <c r="L39" s="21">
        <v>10</v>
      </c>
      <c r="M39" s="21">
        <v>11</v>
      </c>
      <c r="N39" s="21">
        <v>12</v>
      </c>
      <c r="O39" s="21">
        <v>13</v>
      </c>
      <c r="P39" s="21">
        <v>14</v>
      </c>
      <c r="Q39" s="21">
        <v>15</v>
      </c>
      <c r="R39" s="21">
        <v>16</v>
      </c>
      <c r="S39" s="21">
        <v>17</v>
      </c>
      <c r="T39" s="21">
        <v>18</v>
      </c>
      <c r="U39" s="21" t="s">
        <v>28</v>
      </c>
      <c r="V39" s="21" t="s">
        <v>2</v>
      </c>
    </row>
    <row r="40" spans="1:22">
      <c r="A40" s="60" t="str">
        <f>'Players by Team'!M10</f>
        <v>RYANN HONEA</v>
      </c>
      <c r="B40" s="53">
        <v>4</v>
      </c>
      <c r="C40" s="54">
        <v>3</v>
      </c>
      <c r="D40" s="53">
        <v>5</v>
      </c>
      <c r="E40" s="54">
        <v>5</v>
      </c>
      <c r="F40" s="53">
        <v>4</v>
      </c>
      <c r="G40" s="54">
        <v>3</v>
      </c>
      <c r="H40" s="53">
        <v>4</v>
      </c>
      <c r="I40" s="54">
        <v>5</v>
      </c>
      <c r="J40" s="53">
        <v>5</v>
      </c>
      <c r="K40" s="55">
        <f>SUM(B40:J40)</f>
        <v>38</v>
      </c>
      <c r="L40" s="53">
        <v>3</v>
      </c>
      <c r="M40" s="54">
        <v>5</v>
      </c>
      <c r="N40" s="53">
        <v>5</v>
      </c>
      <c r="O40" s="54">
        <v>4</v>
      </c>
      <c r="P40" s="53">
        <v>4</v>
      </c>
      <c r="Q40" s="54">
        <v>4</v>
      </c>
      <c r="R40" s="53">
        <v>4</v>
      </c>
      <c r="S40" s="54">
        <v>4</v>
      </c>
      <c r="T40" s="53">
        <v>5</v>
      </c>
      <c r="U40" s="56">
        <f>SUM(L40:T40)</f>
        <v>38</v>
      </c>
      <c r="V40" s="57">
        <f>K40+U40</f>
        <v>76</v>
      </c>
    </row>
    <row r="41" spans="1:22">
      <c r="A41" s="60" t="str">
        <f>'Players by Team'!M11</f>
        <v>EMILY CORONADO</v>
      </c>
      <c r="B41" s="53">
        <v>6</v>
      </c>
      <c r="C41" s="54">
        <v>4</v>
      </c>
      <c r="D41" s="53">
        <v>5</v>
      </c>
      <c r="E41" s="54">
        <v>5</v>
      </c>
      <c r="F41" s="53">
        <v>9</v>
      </c>
      <c r="G41" s="54">
        <v>5</v>
      </c>
      <c r="H41" s="53">
        <v>7</v>
      </c>
      <c r="I41" s="54">
        <v>7</v>
      </c>
      <c r="J41" s="53">
        <v>8</v>
      </c>
      <c r="K41" s="55">
        <f>SUM(B41:J41)</f>
        <v>56</v>
      </c>
      <c r="L41" s="53">
        <v>4</v>
      </c>
      <c r="M41" s="54">
        <v>9</v>
      </c>
      <c r="N41" s="53">
        <v>7</v>
      </c>
      <c r="O41" s="54">
        <v>5</v>
      </c>
      <c r="P41" s="53">
        <v>6</v>
      </c>
      <c r="Q41" s="54">
        <v>6</v>
      </c>
      <c r="R41" s="53">
        <v>5</v>
      </c>
      <c r="S41" s="54">
        <v>5</v>
      </c>
      <c r="T41" s="53">
        <v>5</v>
      </c>
      <c r="U41" s="56">
        <f>SUM(L41:T41)</f>
        <v>52</v>
      </c>
      <c r="V41" s="57">
        <f>K41+U41</f>
        <v>108</v>
      </c>
    </row>
    <row r="42" spans="1:22">
      <c r="A42" s="60" t="str">
        <f>'Players by Team'!M12</f>
        <v>PAIGE HARRIS</v>
      </c>
      <c r="B42" s="53">
        <v>6</v>
      </c>
      <c r="C42" s="54">
        <v>7</v>
      </c>
      <c r="D42" s="53">
        <v>7</v>
      </c>
      <c r="E42" s="54">
        <v>6</v>
      </c>
      <c r="F42" s="53">
        <v>6</v>
      </c>
      <c r="G42" s="54">
        <v>3</v>
      </c>
      <c r="H42" s="53">
        <v>6</v>
      </c>
      <c r="I42" s="54">
        <v>8</v>
      </c>
      <c r="J42" s="53">
        <v>6</v>
      </c>
      <c r="K42" s="55">
        <f>SUM(B42:J42)</f>
        <v>55</v>
      </c>
      <c r="L42" s="53">
        <v>4</v>
      </c>
      <c r="M42" s="54">
        <v>7</v>
      </c>
      <c r="N42" s="53">
        <v>6</v>
      </c>
      <c r="O42" s="54">
        <v>7</v>
      </c>
      <c r="P42" s="53">
        <v>4</v>
      </c>
      <c r="Q42" s="54">
        <v>5</v>
      </c>
      <c r="R42" s="53">
        <v>6</v>
      </c>
      <c r="S42" s="54">
        <v>5</v>
      </c>
      <c r="T42" s="53">
        <v>7</v>
      </c>
      <c r="U42" s="56">
        <f>SUM(L42:T42)</f>
        <v>51</v>
      </c>
      <c r="V42" s="57">
        <f>K42+U42</f>
        <v>106</v>
      </c>
    </row>
    <row r="43" spans="1:22">
      <c r="A43" s="60" t="str">
        <f>'Players by Team'!M13</f>
        <v>KAYLEAH CASTILLO</v>
      </c>
      <c r="B43" s="53">
        <v>6</v>
      </c>
      <c r="C43" s="54">
        <v>8</v>
      </c>
      <c r="D43" s="53">
        <v>5</v>
      </c>
      <c r="E43" s="54">
        <v>7</v>
      </c>
      <c r="F43" s="53">
        <v>8</v>
      </c>
      <c r="G43" s="54">
        <v>6</v>
      </c>
      <c r="H43" s="53">
        <v>5</v>
      </c>
      <c r="I43" s="54">
        <v>8</v>
      </c>
      <c r="J43" s="53">
        <v>7</v>
      </c>
      <c r="K43" s="55">
        <f>SUM(B43:J43)</f>
        <v>60</v>
      </c>
      <c r="L43" s="53">
        <v>6</v>
      </c>
      <c r="M43" s="54">
        <v>9</v>
      </c>
      <c r="N43" s="53">
        <v>7</v>
      </c>
      <c r="O43" s="54">
        <v>7</v>
      </c>
      <c r="P43" s="53">
        <v>7</v>
      </c>
      <c r="Q43" s="54">
        <v>5</v>
      </c>
      <c r="R43" s="53">
        <v>9</v>
      </c>
      <c r="S43" s="54">
        <v>7</v>
      </c>
      <c r="T43" s="53">
        <v>8</v>
      </c>
      <c r="U43" s="56">
        <f>SUM(L43:T43)</f>
        <v>65</v>
      </c>
      <c r="V43" s="57">
        <f>K43+U43</f>
        <v>125</v>
      </c>
    </row>
    <row r="44" spans="1:22">
      <c r="A44" s="60" t="str">
        <f>'Players by Team'!M14</f>
        <v>MORIAH GONZALES</v>
      </c>
      <c r="B44" s="53">
        <v>5</v>
      </c>
      <c r="C44" s="54">
        <v>5</v>
      </c>
      <c r="D44" s="53">
        <v>5</v>
      </c>
      <c r="E44" s="54">
        <v>5</v>
      </c>
      <c r="F44" s="53">
        <v>9</v>
      </c>
      <c r="G44" s="54">
        <v>5</v>
      </c>
      <c r="H44" s="53">
        <v>5</v>
      </c>
      <c r="I44" s="54">
        <v>7</v>
      </c>
      <c r="J44" s="53">
        <v>4</v>
      </c>
      <c r="K44" s="55">
        <f>SUM(B44:J44)</f>
        <v>50</v>
      </c>
      <c r="L44" s="53">
        <v>6</v>
      </c>
      <c r="M44" s="54">
        <v>8</v>
      </c>
      <c r="N44" s="53">
        <v>6</v>
      </c>
      <c r="O44" s="54">
        <v>6</v>
      </c>
      <c r="P44" s="53">
        <v>5</v>
      </c>
      <c r="Q44" s="54">
        <v>6</v>
      </c>
      <c r="R44" s="53">
        <v>8</v>
      </c>
      <c r="S44" s="54">
        <v>4</v>
      </c>
      <c r="T44" s="53">
        <v>8</v>
      </c>
      <c r="U44" s="56">
        <f>SUM(L44:T44)</f>
        <v>57</v>
      </c>
      <c r="V44" s="57">
        <f>K44+U44</f>
        <v>107</v>
      </c>
    </row>
    <row r="46" spans="1:22" ht="15.75">
      <c r="A46" s="101" t="str">
        <f>'Players by Team'!A17</f>
        <v>COPPELL</v>
      </c>
      <c r="B46" s="19">
        <v>1</v>
      </c>
      <c r="C46" s="19">
        <v>2</v>
      </c>
      <c r="D46" s="19">
        <v>3</v>
      </c>
      <c r="E46" s="19">
        <v>4</v>
      </c>
      <c r="F46" s="19">
        <v>5</v>
      </c>
      <c r="G46" s="19">
        <v>6</v>
      </c>
      <c r="H46" s="19">
        <v>7</v>
      </c>
      <c r="I46" s="19">
        <v>8</v>
      </c>
      <c r="J46" s="19">
        <v>9</v>
      </c>
      <c r="K46" s="21" t="s">
        <v>27</v>
      </c>
      <c r="L46" s="21">
        <v>10</v>
      </c>
      <c r="M46" s="21">
        <v>11</v>
      </c>
      <c r="N46" s="21">
        <v>12</v>
      </c>
      <c r="O46" s="21">
        <v>13</v>
      </c>
      <c r="P46" s="21">
        <v>14</v>
      </c>
      <c r="Q46" s="21">
        <v>15</v>
      </c>
      <c r="R46" s="21">
        <v>16</v>
      </c>
      <c r="S46" s="21">
        <v>17</v>
      </c>
      <c r="T46" s="21">
        <v>18</v>
      </c>
      <c r="U46" s="21" t="s">
        <v>28</v>
      </c>
      <c r="V46" s="21" t="s">
        <v>2</v>
      </c>
    </row>
    <row r="47" spans="1:22">
      <c r="A47" s="60" t="str">
        <f>'Players by Team'!A18</f>
        <v>CHELSEA ROMAS</v>
      </c>
      <c r="B47" s="53">
        <v>4</v>
      </c>
      <c r="C47" s="54">
        <v>3</v>
      </c>
      <c r="D47" s="53">
        <v>4</v>
      </c>
      <c r="E47" s="54">
        <v>4</v>
      </c>
      <c r="F47" s="53">
        <v>4</v>
      </c>
      <c r="G47" s="54">
        <v>4</v>
      </c>
      <c r="H47" s="53">
        <v>4</v>
      </c>
      <c r="I47" s="54">
        <v>5</v>
      </c>
      <c r="J47" s="53">
        <v>5</v>
      </c>
      <c r="K47" s="55">
        <f>SUM(B47:J47)</f>
        <v>37</v>
      </c>
      <c r="L47" s="53">
        <v>3</v>
      </c>
      <c r="M47" s="54">
        <v>4</v>
      </c>
      <c r="N47" s="53">
        <v>5</v>
      </c>
      <c r="O47" s="54">
        <v>4</v>
      </c>
      <c r="P47" s="53">
        <v>3</v>
      </c>
      <c r="Q47" s="54">
        <v>5</v>
      </c>
      <c r="R47" s="53">
        <v>4</v>
      </c>
      <c r="S47" s="54">
        <v>4</v>
      </c>
      <c r="T47" s="53">
        <v>4</v>
      </c>
      <c r="U47" s="56">
        <f>SUM(L47:T47)</f>
        <v>36</v>
      </c>
      <c r="V47" s="57">
        <f>K47+U47</f>
        <v>73</v>
      </c>
    </row>
    <row r="48" spans="1:22">
      <c r="A48" s="60" t="str">
        <f>'Players by Team'!A19</f>
        <v>MIA GABORIAU</v>
      </c>
      <c r="B48" s="53">
        <v>3</v>
      </c>
      <c r="C48" s="54">
        <v>3</v>
      </c>
      <c r="D48" s="53">
        <v>4</v>
      </c>
      <c r="E48" s="54">
        <v>4</v>
      </c>
      <c r="F48" s="53">
        <v>5</v>
      </c>
      <c r="G48" s="54">
        <v>4</v>
      </c>
      <c r="H48" s="53">
        <v>4</v>
      </c>
      <c r="I48" s="54">
        <v>6</v>
      </c>
      <c r="J48" s="53">
        <v>5</v>
      </c>
      <c r="K48" s="55">
        <f>SUM(B48:J48)</f>
        <v>38</v>
      </c>
      <c r="L48" s="53">
        <v>4</v>
      </c>
      <c r="M48" s="54">
        <v>4</v>
      </c>
      <c r="N48" s="53">
        <v>5</v>
      </c>
      <c r="O48" s="54">
        <v>5</v>
      </c>
      <c r="P48" s="53">
        <v>4</v>
      </c>
      <c r="Q48" s="54">
        <v>4</v>
      </c>
      <c r="R48" s="53">
        <v>7</v>
      </c>
      <c r="S48" s="54">
        <v>5</v>
      </c>
      <c r="T48" s="53">
        <v>4</v>
      </c>
      <c r="U48" s="56">
        <f>SUM(L48:T48)</f>
        <v>42</v>
      </c>
      <c r="V48" s="57">
        <f>K48+U48</f>
        <v>80</v>
      </c>
    </row>
    <row r="49" spans="1:22">
      <c r="A49" s="60" t="str">
        <f>'Players by Team'!A20</f>
        <v>LAUREN RIOS</v>
      </c>
      <c r="B49" s="53">
        <v>7</v>
      </c>
      <c r="C49" s="54">
        <v>3</v>
      </c>
      <c r="D49" s="53">
        <v>5</v>
      </c>
      <c r="E49" s="54">
        <v>4</v>
      </c>
      <c r="F49" s="53">
        <v>5</v>
      </c>
      <c r="G49" s="54">
        <v>3</v>
      </c>
      <c r="H49" s="53">
        <v>4</v>
      </c>
      <c r="I49" s="54">
        <v>5</v>
      </c>
      <c r="J49" s="53">
        <v>5</v>
      </c>
      <c r="K49" s="55">
        <f>SUM(B49:J49)</f>
        <v>41</v>
      </c>
      <c r="L49" s="53">
        <v>3</v>
      </c>
      <c r="M49" s="54">
        <v>6</v>
      </c>
      <c r="N49" s="53">
        <v>5</v>
      </c>
      <c r="O49" s="54">
        <v>4</v>
      </c>
      <c r="P49" s="53">
        <v>3</v>
      </c>
      <c r="Q49" s="54">
        <v>4</v>
      </c>
      <c r="R49" s="53">
        <v>4</v>
      </c>
      <c r="S49" s="54">
        <v>5</v>
      </c>
      <c r="T49" s="53">
        <v>5</v>
      </c>
      <c r="U49" s="56">
        <f>SUM(L49:T49)</f>
        <v>39</v>
      </c>
      <c r="V49" s="57">
        <f>K49+U49</f>
        <v>80</v>
      </c>
    </row>
    <row r="50" spans="1:22">
      <c r="A50" s="60" t="str">
        <f>'Players by Team'!A21</f>
        <v>MIYOKO TAN</v>
      </c>
      <c r="B50" s="53">
        <v>4</v>
      </c>
      <c r="C50" s="54">
        <v>4</v>
      </c>
      <c r="D50" s="53">
        <v>4</v>
      </c>
      <c r="E50" s="54">
        <v>5</v>
      </c>
      <c r="F50" s="53">
        <v>6</v>
      </c>
      <c r="G50" s="54">
        <v>2</v>
      </c>
      <c r="H50" s="53">
        <v>3</v>
      </c>
      <c r="I50" s="54">
        <v>4</v>
      </c>
      <c r="J50" s="53">
        <v>4</v>
      </c>
      <c r="K50" s="55">
        <f>SUM(B50:J50)</f>
        <v>36</v>
      </c>
      <c r="L50" s="53">
        <v>3</v>
      </c>
      <c r="M50" s="54">
        <v>5</v>
      </c>
      <c r="N50" s="53">
        <v>5</v>
      </c>
      <c r="O50" s="54">
        <v>3</v>
      </c>
      <c r="P50" s="53">
        <v>4</v>
      </c>
      <c r="Q50" s="54">
        <v>5</v>
      </c>
      <c r="R50" s="53">
        <v>4</v>
      </c>
      <c r="S50" s="54">
        <v>4</v>
      </c>
      <c r="T50" s="53">
        <v>4</v>
      </c>
      <c r="U50" s="56">
        <f>SUM(L50:T50)</f>
        <v>37</v>
      </c>
      <c r="V50" s="57">
        <f>K50+U50</f>
        <v>73</v>
      </c>
    </row>
    <row r="51" spans="1:22">
      <c r="A51" s="60" t="str">
        <f>'Players by Team'!A22</f>
        <v>REGAN KENNEDY</v>
      </c>
      <c r="B51" s="53">
        <v>5</v>
      </c>
      <c r="C51" s="54">
        <v>3</v>
      </c>
      <c r="D51" s="53">
        <v>4</v>
      </c>
      <c r="E51" s="54">
        <v>5</v>
      </c>
      <c r="F51" s="53">
        <v>7</v>
      </c>
      <c r="G51" s="54">
        <v>4</v>
      </c>
      <c r="H51" s="53">
        <v>5</v>
      </c>
      <c r="I51" s="54">
        <v>6</v>
      </c>
      <c r="J51" s="53">
        <v>4</v>
      </c>
      <c r="K51" s="55">
        <f>SUM(B51:J51)</f>
        <v>43</v>
      </c>
      <c r="L51" s="53">
        <v>4</v>
      </c>
      <c r="M51" s="54">
        <v>6</v>
      </c>
      <c r="N51" s="53">
        <v>4</v>
      </c>
      <c r="O51" s="54">
        <v>4</v>
      </c>
      <c r="P51" s="53">
        <v>4</v>
      </c>
      <c r="Q51" s="54">
        <v>4</v>
      </c>
      <c r="R51" s="53">
        <v>7</v>
      </c>
      <c r="S51" s="54">
        <v>5</v>
      </c>
      <c r="T51" s="53">
        <v>5</v>
      </c>
      <c r="U51" s="56">
        <f>SUM(L51:T51)</f>
        <v>43</v>
      </c>
      <c r="V51" s="57">
        <f>K51+U51</f>
        <v>86</v>
      </c>
    </row>
    <row r="53" spans="1:22" ht="15.75">
      <c r="A53" s="101" t="str">
        <f>'Players by Team'!G17</f>
        <v>GRAPEVINE</v>
      </c>
      <c r="B53" s="19">
        <v>1</v>
      </c>
      <c r="C53" s="19">
        <v>2</v>
      </c>
      <c r="D53" s="19">
        <v>3</v>
      </c>
      <c r="E53" s="19">
        <v>4</v>
      </c>
      <c r="F53" s="19">
        <v>5</v>
      </c>
      <c r="G53" s="19">
        <v>6</v>
      </c>
      <c r="H53" s="19">
        <v>7</v>
      </c>
      <c r="I53" s="19">
        <v>8</v>
      </c>
      <c r="J53" s="19">
        <v>9</v>
      </c>
      <c r="K53" s="21" t="s">
        <v>27</v>
      </c>
      <c r="L53" s="21">
        <v>10</v>
      </c>
      <c r="M53" s="21">
        <v>11</v>
      </c>
      <c r="N53" s="21">
        <v>12</v>
      </c>
      <c r="O53" s="21">
        <v>13</v>
      </c>
      <c r="P53" s="21">
        <v>14</v>
      </c>
      <c r="Q53" s="21">
        <v>15</v>
      </c>
      <c r="R53" s="21">
        <v>16</v>
      </c>
      <c r="S53" s="21">
        <v>17</v>
      </c>
      <c r="T53" s="21">
        <v>18</v>
      </c>
      <c r="U53" s="21" t="s">
        <v>28</v>
      </c>
      <c r="V53" s="21" t="s">
        <v>2</v>
      </c>
    </row>
    <row r="54" spans="1:22">
      <c r="A54" s="60" t="str">
        <f>'Players by Team'!G18</f>
        <v>GABRIELLA TOMANKA</v>
      </c>
      <c r="B54" s="53">
        <v>4</v>
      </c>
      <c r="C54" s="54">
        <v>4</v>
      </c>
      <c r="D54" s="53">
        <v>4</v>
      </c>
      <c r="E54" s="54">
        <v>4</v>
      </c>
      <c r="F54" s="53">
        <v>5</v>
      </c>
      <c r="G54" s="54">
        <v>3</v>
      </c>
      <c r="H54" s="53">
        <v>4</v>
      </c>
      <c r="I54" s="54">
        <v>5</v>
      </c>
      <c r="J54" s="53">
        <v>4</v>
      </c>
      <c r="K54" s="55">
        <f>SUM(B54:J54)</f>
        <v>37</v>
      </c>
      <c r="L54" s="53">
        <v>3</v>
      </c>
      <c r="M54" s="54">
        <v>7</v>
      </c>
      <c r="N54" s="53">
        <v>5</v>
      </c>
      <c r="O54" s="54">
        <v>4</v>
      </c>
      <c r="P54" s="53">
        <v>4</v>
      </c>
      <c r="Q54" s="54">
        <v>4</v>
      </c>
      <c r="R54" s="53">
        <v>4</v>
      </c>
      <c r="S54" s="54">
        <v>3</v>
      </c>
      <c r="T54" s="53">
        <v>5</v>
      </c>
      <c r="U54" s="56">
        <f>SUM(L54:T54)</f>
        <v>39</v>
      </c>
      <c r="V54" s="57">
        <f>K54+U54</f>
        <v>76</v>
      </c>
    </row>
    <row r="55" spans="1:22">
      <c r="A55" s="60" t="str">
        <f>'Players by Team'!G19</f>
        <v>ANNA TAKAHASHI</v>
      </c>
      <c r="B55" s="53">
        <v>4</v>
      </c>
      <c r="C55" s="54">
        <v>3</v>
      </c>
      <c r="D55" s="53">
        <v>4</v>
      </c>
      <c r="E55" s="54">
        <v>4</v>
      </c>
      <c r="F55" s="53">
        <v>5</v>
      </c>
      <c r="G55" s="54">
        <v>3</v>
      </c>
      <c r="H55" s="53">
        <v>4</v>
      </c>
      <c r="I55" s="54">
        <v>5</v>
      </c>
      <c r="J55" s="53">
        <v>4</v>
      </c>
      <c r="K55" s="55">
        <f>SUM(B55:J55)</f>
        <v>36</v>
      </c>
      <c r="L55" s="53">
        <v>3</v>
      </c>
      <c r="M55" s="54">
        <v>6</v>
      </c>
      <c r="N55" s="53">
        <v>5</v>
      </c>
      <c r="O55" s="54">
        <v>4</v>
      </c>
      <c r="P55" s="53">
        <v>4</v>
      </c>
      <c r="Q55" s="54">
        <v>4</v>
      </c>
      <c r="R55" s="53">
        <v>5</v>
      </c>
      <c r="S55" s="54">
        <v>4</v>
      </c>
      <c r="T55" s="53">
        <v>4</v>
      </c>
      <c r="U55" s="56">
        <f>SUM(L55:T55)</f>
        <v>39</v>
      </c>
      <c r="V55" s="57">
        <f>K55+U55</f>
        <v>75</v>
      </c>
    </row>
    <row r="56" spans="1:22">
      <c r="A56" s="60" t="str">
        <f>'Players by Team'!G20</f>
        <v>LAUREN CHASCZEWSKI</v>
      </c>
      <c r="B56" s="53">
        <v>4</v>
      </c>
      <c r="C56" s="54">
        <v>5</v>
      </c>
      <c r="D56" s="53">
        <v>4</v>
      </c>
      <c r="E56" s="54">
        <v>4</v>
      </c>
      <c r="F56" s="53">
        <v>5</v>
      </c>
      <c r="G56" s="54">
        <v>3</v>
      </c>
      <c r="H56" s="53">
        <v>6</v>
      </c>
      <c r="I56" s="54">
        <v>9</v>
      </c>
      <c r="J56" s="53">
        <v>4</v>
      </c>
      <c r="K56" s="55">
        <f>SUM(B56:J56)</f>
        <v>44</v>
      </c>
      <c r="L56" s="53">
        <v>3</v>
      </c>
      <c r="M56" s="54">
        <v>4</v>
      </c>
      <c r="N56" s="53">
        <v>5</v>
      </c>
      <c r="O56" s="54">
        <v>5</v>
      </c>
      <c r="P56" s="53">
        <v>4</v>
      </c>
      <c r="Q56" s="54">
        <v>3</v>
      </c>
      <c r="R56" s="53">
        <v>4</v>
      </c>
      <c r="S56" s="54">
        <v>4</v>
      </c>
      <c r="T56" s="53">
        <v>5</v>
      </c>
      <c r="U56" s="56">
        <f>SUM(L56:T56)</f>
        <v>37</v>
      </c>
      <c r="V56" s="57">
        <f>K56+U56</f>
        <v>81</v>
      </c>
    </row>
    <row r="57" spans="1:22">
      <c r="A57" s="60" t="str">
        <f>'Players by Team'!G21</f>
        <v>JILLIAN COREY</v>
      </c>
      <c r="B57" s="53">
        <v>5</v>
      </c>
      <c r="C57" s="54">
        <v>3</v>
      </c>
      <c r="D57" s="53">
        <v>6</v>
      </c>
      <c r="E57" s="54">
        <v>5</v>
      </c>
      <c r="F57" s="53">
        <v>5</v>
      </c>
      <c r="G57" s="54">
        <v>2</v>
      </c>
      <c r="H57" s="53">
        <v>4</v>
      </c>
      <c r="I57" s="54">
        <v>6</v>
      </c>
      <c r="J57" s="53">
        <v>5</v>
      </c>
      <c r="K57" s="55">
        <f>SUM(B57:J57)</f>
        <v>41</v>
      </c>
      <c r="L57" s="53">
        <v>3</v>
      </c>
      <c r="M57" s="54">
        <v>6</v>
      </c>
      <c r="N57" s="53">
        <v>4</v>
      </c>
      <c r="O57" s="54">
        <v>4</v>
      </c>
      <c r="P57" s="53">
        <v>6</v>
      </c>
      <c r="Q57" s="54">
        <v>4</v>
      </c>
      <c r="R57" s="53">
        <v>6</v>
      </c>
      <c r="S57" s="54">
        <v>4</v>
      </c>
      <c r="T57" s="53">
        <v>6</v>
      </c>
      <c r="U57" s="56">
        <f>SUM(L57:T57)</f>
        <v>43</v>
      </c>
      <c r="V57" s="57">
        <f>K57+U57</f>
        <v>84</v>
      </c>
    </row>
    <row r="58" spans="1:22">
      <c r="A58" s="60" t="str">
        <f>'Players by Team'!G22</f>
        <v>ABBY TANNER</v>
      </c>
      <c r="B58" s="53">
        <v>4</v>
      </c>
      <c r="C58" s="54">
        <v>4</v>
      </c>
      <c r="D58" s="53">
        <v>3</v>
      </c>
      <c r="E58" s="54">
        <v>5</v>
      </c>
      <c r="F58" s="53">
        <v>6</v>
      </c>
      <c r="G58" s="54">
        <v>3</v>
      </c>
      <c r="H58" s="53">
        <v>6</v>
      </c>
      <c r="I58" s="54">
        <v>5</v>
      </c>
      <c r="J58" s="53">
        <v>4</v>
      </c>
      <c r="K58" s="55">
        <f>SUM(B58:J58)</f>
        <v>40</v>
      </c>
      <c r="L58" s="53">
        <v>4</v>
      </c>
      <c r="M58" s="54">
        <v>6</v>
      </c>
      <c r="N58" s="53">
        <v>6</v>
      </c>
      <c r="O58" s="54">
        <v>5</v>
      </c>
      <c r="P58" s="53">
        <v>3</v>
      </c>
      <c r="Q58" s="54">
        <v>4</v>
      </c>
      <c r="R58" s="53">
        <v>7</v>
      </c>
      <c r="S58" s="54">
        <v>5</v>
      </c>
      <c r="T58" s="53">
        <v>5</v>
      </c>
      <c r="U58" s="56">
        <f>SUM(L58:T58)</f>
        <v>45</v>
      </c>
      <c r="V58" s="57">
        <f>K58+U58</f>
        <v>85</v>
      </c>
    </row>
    <row r="60" spans="1:22" ht="15.75">
      <c r="A60" s="101" t="str">
        <f>'Players by Team'!M17</f>
        <v>HIGHLAND PARK</v>
      </c>
      <c r="B60" s="19">
        <v>1</v>
      </c>
      <c r="C60" s="19">
        <v>2</v>
      </c>
      <c r="D60" s="19">
        <v>3</v>
      </c>
      <c r="E60" s="19">
        <v>4</v>
      </c>
      <c r="F60" s="19">
        <v>5</v>
      </c>
      <c r="G60" s="19">
        <v>6</v>
      </c>
      <c r="H60" s="19">
        <v>7</v>
      </c>
      <c r="I60" s="19">
        <v>8</v>
      </c>
      <c r="J60" s="19">
        <v>9</v>
      </c>
      <c r="K60" s="21" t="s">
        <v>27</v>
      </c>
      <c r="L60" s="21">
        <v>10</v>
      </c>
      <c r="M60" s="21">
        <v>11</v>
      </c>
      <c r="N60" s="21">
        <v>12</v>
      </c>
      <c r="O60" s="21">
        <v>13</v>
      </c>
      <c r="P60" s="21">
        <v>14</v>
      </c>
      <c r="Q60" s="21">
        <v>15</v>
      </c>
      <c r="R60" s="21">
        <v>16</v>
      </c>
      <c r="S60" s="21">
        <v>17</v>
      </c>
      <c r="T60" s="21">
        <v>18</v>
      </c>
      <c r="U60" s="21" t="s">
        <v>28</v>
      </c>
      <c r="V60" s="21" t="s">
        <v>2</v>
      </c>
    </row>
    <row r="61" spans="1:22">
      <c r="A61" s="60" t="str">
        <f>'Players by Team'!M18</f>
        <v>AN TRAN SHELMIRE</v>
      </c>
      <c r="B61" s="53">
        <v>4</v>
      </c>
      <c r="C61" s="54">
        <v>3</v>
      </c>
      <c r="D61" s="53">
        <v>3</v>
      </c>
      <c r="E61" s="54">
        <v>3</v>
      </c>
      <c r="F61" s="53">
        <v>5</v>
      </c>
      <c r="G61" s="54">
        <v>3</v>
      </c>
      <c r="H61" s="53">
        <v>5</v>
      </c>
      <c r="I61" s="54">
        <v>5</v>
      </c>
      <c r="J61" s="53">
        <v>5</v>
      </c>
      <c r="K61" s="55">
        <f>SUM(B61:J61)</f>
        <v>36</v>
      </c>
      <c r="L61" s="53">
        <v>4</v>
      </c>
      <c r="M61" s="54">
        <v>5</v>
      </c>
      <c r="N61" s="53">
        <v>6</v>
      </c>
      <c r="O61" s="54">
        <v>3</v>
      </c>
      <c r="P61" s="53">
        <v>5</v>
      </c>
      <c r="Q61" s="54">
        <v>4</v>
      </c>
      <c r="R61" s="53">
        <v>4</v>
      </c>
      <c r="S61" s="54">
        <v>4</v>
      </c>
      <c r="T61" s="53">
        <v>6</v>
      </c>
      <c r="U61" s="56">
        <f>SUM(L61:T61)</f>
        <v>41</v>
      </c>
      <c r="V61" s="57">
        <f>K61+U61</f>
        <v>77</v>
      </c>
    </row>
    <row r="62" spans="1:22">
      <c r="A62" s="60" t="str">
        <f>'Players by Team'!M19</f>
        <v>SOPHIE BIEDIGER</v>
      </c>
      <c r="B62" s="53">
        <v>6</v>
      </c>
      <c r="C62" s="54">
        <v>4</v>
      </c>
      <c r="D62" s="53">
        <v>4</v>
      </c>
      <c r="E62" s="54">
        <v>5</v>
      </c>
      <c r="F62" s="53">
        <v>5</v>
      </c>
      <c r="G62" s="54">
        <v>3</v>
      </c>
      <c r="H62" s="53">
        <v>4</v>
      </c>
      <c r="I62" s="54">
        <v>6</v>
      </c>
      <c r="J62" s="53">
        <v>5</v>
      </c>
      <c r="K62" s="55">
        <f>SUM(B62:J62)</f>
        <v>42</v>
      </c>
      <c r="L62" s="53">
        <v>4</v>
      </c>
      <c r="M62" s="54">
        <v>7</v>
      </c>
      <c r="N62" s="53">
        <v>5</v>
      </c>
      <c r="O62" s="54">
        <v>4</v>
      </c>
      <c r="P62" s="53">
        <v>4</v>
      </c>
      <c r="Q62" s="54">
        <v>3</v>
      </c>
      <c r="R62" s="53">
        <v>4</v>
      </c>
      <c r="S62" s="54">
        <v>3</v>
      </c>
      <c r="T62" s="53">
        <v>5</v>
      </c>
      <c r="U62" s="56">
        <f>SUM(L62:T62)</f>
        <v>39</v>
      </c>
      <c r="V62" s="57">
        <f>K62+U62</f>
        <v>81</v>
      </c>
    </row>
    <row r="63" spans="1:22">
      <c r="A63" s="60" t="str">
        <f>'Players by Team'!M20</f>
        <v>NIKITA NAIR</v>
      </c>
      <c r="B63" s="53">
        <v>6</v>
      </c>
      <c r="C63" s="54">
        <v>5</v>
      </c>
      <c r="D63" s="53">
        <v>4</v>
      </c>
      <c r="E63" s="54">
        <v>5</v>
      </c>
      <c r="F63" s="53">
        <v>6</v>
      </c>
      <c r="G63" s="54">
        <v>4</v>
      </c>
      <c r="H63" s="53">
        <v>3</v>
      </c>
      <c r="I63" s="54">
        <v>8</v>
      </c>
      <c r="J63" s="53">
        <v>7</v>
      </c>
      <c r="K63" s="55">
        <f>SUM(B63:J63)</f>
        <v>48</v>
      </c>
      <c r="L63" s="53">
        <v>3</v>
      </c>
      <c r="M63" s="54">
        <v>5</v>
      </c>
      <c r="N63" s="53">
        <v>5</v>
      </c>
      <c r="O63" s="54">
        <v>5</v>
      </c>
      <c r="P63" s="53">
        <v>4</v>
      </c>
      <c r="Q63" s="54">
        <v>5</v>
      </c>
      <c r="R63" s="53">
        <v>7</v>
      </c>
      <c r="S63" s="54">
        <v>4</v>
      </c>
      <c r="T63" s="53">
        <v>7</v>
      </c>
      <c r="U63" s="56">
        <f>SUM(L63:T63)</f>
        <v>45</v>
      </c>
      <c r="V63" s="57">
        <f>K63+U63</f>
        <v>93</v>
      </c>
    </row>
    <row r="64" spans="1:22">
      <c r="A64" s="60" t="str">
        <f>'Players by Team'!M21</f>
        <v>JULIA CARY</v>
      </c>
      <c r="B64" s="53">
        <v>5</v>
      </c>
      <c r="C64" s="54">
        <v>3</v>
      </c>
      <c r="D64" s="53">
        <v>5</v>
      </c>
      <c r="E64" s="54">
        <v>6</v>
      </c>
      <c r="F64" s="53">
        <v>6</v>
      </c>
      <c r="G64" s="54">
        <v>5</v>
      </c>
      <c r="H64" s="53">
        <v>4</v>
      </c>
      <c r="I64" s="54">
        <v>6</v>
      </c>
      <c r="J64" s="53">
        <v>6</v>
      </c>
      <c r="K64" s="55">
        <f>SUM(B64:J64)</f>
        <v>46</v>
      </c>
      <c r="L64" s="53">
        <v>3</v>
      </c>
      <c r="M64" s="54">
        <v>5</v>
      </c>
      <c r="N64" s="53">
        <v>5</v>
      </c>
      <c r="O64" s="54">
        <v>4</v>
      </c>
      <c r="P64" s="53">
        <v>3</v>
      </c>
      <c r="Q64" s="54">
        <v>4</v>
      </c>
      <c r="R64" s="53">
        <v>6</v>
      </c>
      <c r="S64" s="54">
        <v>5</v>
      </c>
      <c r="T64" s="53">
        <v>5</v>
      </c>
      <c r="U64" s="56">
        <f>SUM(L64:T64)</f>
        <v>40</v>
      </c>
      <c r="V64" s="57">
        <f>K64+U64</f>
        <v>86</v>
      </c>
    </row>
    <row r="65" spans="1:22">
      <c r="A65" s="60" t="str">
        <f>'Players by Team'!M22</f>
        <v>KIKI CULPEPPER</v>
      </c>
      <c r="B65" s="53">
        <v>5</v>
      </c>
      <c r="C65" s="54">
        <v>5</v>
      </c>
      <c r="D65" s="53">
        <v>7</v>
      </c>
      <c r="E65" s="54">
        <v>5</v>
      </c>
      <c r="F65" s="53">
        <v>6</v>
      </c>
      <c r="G65" s="54">
        <v>4</v>
      </c>
      <c r="H65" s="53">
        <v>5</v>
      </c>
      <c r="I65" s="54">
        <v>7</v>
      </c>
      <c r="J65" s="53">
        <v>5</v>
      </c>
      <c r="K65" s="55">
        <f>SUM(B65:J65)</f>
        <v>49</v>
      </c>
      <c r="L65" s="53">
        <v>5</v>
      </c>
      <c r="M65" s="54">
        <v>5</v>
      </c>
      <c r="N65" s="53">
        <v>6</v>
      </c>
      <c r="O65" s="54">
        <v>5</v>
      </c>
      <c r="P65" s="53">
        <v>6</v>
      </c>
      <c r="Q65" s="54">
        <v>5</v>
      </c>
      <c r="R65" s="53">
        <v>5</v>
      </c>
      <c r="S65" s="54">
        <v>5</v>
      </c>
      <c r="T65" s="53">
        <v>6</v>
      </c>
      <c r="U65" s="56">
        <f>SUM(L65:T65)</f>
        <v>48</v>
      </c>
      <c r="V65" s="57">
        <f>K65+U65</f>
        <v>97</v>
      </c>
    </row>
    <row r="67" spans="1:22" ht="15.75">
      <c r="A67" s="101" t="str">
        <f>'Players by Team'!A25</f>
        <v>JOHNSON</v>
      </c>
      <c r="B67" s="19">
        <v>1</v>
      </c>
      <c r="C67" s="19">
        <v>2</v>
      </c>
      <c r="D67" s="19">
        <v>3</v>
      </c>
      <c r="E67" s="19">
        <v>4</v>
      </c>
      <c r="F67" s="19">
        <v>5</v>
      </c>
      <c r="G67" s="19">
        <v>6</v>
      </c>
      <c r="H67" s="19">
        <v>7</v>
      </c>
      <c r="I67" s="19">
        <v>8</v>
      </c>
      <c r="J67" s="19">
        <v>9</v>
      </c>
      <c r="K67" s="21" t="s">
        <v>27</v>
      </c>
      <c r="L67" s="21">
        <v>10</v>
      </c>
      <c r="M67" s="21">
        <v>11</v>
      </c>
      <c r="N67" s="21">
        <v>12</v>
      </c>
      <c r="O67" s="21">
        <v>13</v>
      </c>
      <c r="P67" s="21">
        <v>14</v>
      </c>
      <c r="Q67" s="21">
        <v>15</v>
      </c>
      <c r="R67" s="21">
        <v>16</v>
      </c>
      <c r="S67" s="21">
        <v>17</v>
      </c>
      <c r="T67" s="21">
        <v>18</v>
      </c>
      <c r="U67" s="21" t="s">
        <v>28</v>
      </c>
      <c r="V67" s="21" t="s">
        <v>2</v>
      </c>
    </row>
    <row r="68" spans="1:22">
      <c r="A68" s="60" t="str">
        <f>'Players by Team'!A26</f>
        <v>KIERSTEN BRYANT</v>
      </c>
      <c r="B68" s="53">
        <v>4</v>
      </c>
      <c r="C68" s="54">
        <v>4</v>
      </c>
      <c r="D68" s="53">
        <v>5</v>
      </c>
      <c r="E68" s="54">
        <v>4</v>
      </c>
      <c r="F68" s="53">
        <v>5</v>
      </c>
      <c r="G68" s="54">
        <v>3</v>
      </c>
      <c r="H68" s="53">
        <v>4</v>
      </c>
      <c r="I68" s="54">
        <v>5</v>
      </c>
      <c r="J68" s="53">
        <v>4</v>
      </c>
      <c r="K68" s="55">
        <f>SUM(B68:J68)</f>
        <v>38</v>
      </c>
      <c r="L68" s="53">
        <v>2</v>
      </c>
      <c r="M68" s="54">
        <v>6</v>
      </c>
      <c r="N68" s="53">
        <v>5</v>
      </c>
      <c r="O68" s="54">
        <v>5</v>
      </c>
      <c r="P68" s="53">
        <v>3</v>
      </c>
      <c r="Q68" s="54">
        <v>3</v>
      </c>
      <c r="R68" s="53">
        <v>6</v>
      </c>
      <c r="S68" s="54">
        <v>3</v>
      </c>
      <c r="T68" s="53">
        <v>4</v>
      </c>
      <c r="U68" s="56">
        <f>SUM(L68:T68)</f>
        <v>37</v>
      </c>
      <c r="V68" s="57">
        <f>K68+U68</f>
        <v>75</v>
      </c>
    </row>
    <row r="69" spans="1:22">
      <c r="A69" s="60" t="str">
        <f>'Players by Team'!A27</f>
        <v>JORDYN WRAY</v>
      </c>
      <c r="B69" s="53">
        <v>4</v>
      </c>
      <c r="C69" s="54">
        <v>3</v>
      </c>
      <c r="D69" s="53">
        <v>4</v>
      </c>
      <c r="E69" s="54">
        <v>4</v>
      </c>
      <c r="F69" s="53">
        <v>4</v>
      </c>
      <c r="G69" s="54">
        <v>5</v>
      </c>
      <c r="H69" s="53">
        <v>5</v>
      </c>
      <c r="I69" s="54">
        <v>6</v>
      </c>
      <c r="J69" s="53">
        <v>4</v>
      </c>
      <c r="K69" s="55">
        <f>SUM(B69:J69)</f>
        <v>39</v>
      </c>
      <c r="L69" s="53">
        <v>3</v>
      </c>
      <c r="M69" s="54">
        <v>4</v>
      </c>
      <c r="N69" s="53">
        <v>4</v>
      </c>
      <c r="O69" s="54">
        <v>4</v>
      </c>
      <c r="P69" s="53">
        <v>3</v>
      </c>
      <c r="Q69" s="54">
        <v>4</v>
      </c>
      <c r="R69" s="53">
        <v>4</v>
      </c>
      <c r="S69" s="54">
        <v>4</v>
      </c>
      <c r="T69" s="53">
        <v>5</v>
      </c>
      <c r="U69" s="56">
        <f>SUM(L69:T69)</f>
        <v>35</v>
      </c>
      <c r="V69" s="57">
        <f>K69+U69</f>
        <v>74</v>
      </c>
    </row>
    <row r="70" spans="1:22">
      <c r="A70" s="60" t="str">
        <f>'Players by Team'!A28</f>
        <v>STEVIE ALBRIGHT</v>
      </c>
      <c r="B70" s="53">
        <v>4</v>
      </c>
      <c r="C70" s="54">
        <v>3</v>
      </c>
      <c r="D70" s="53">
        <v>4</v>
      </c>
      <c r="E70" s="54">
        <v>4</v>
      </c>
      <c r="F70" s="53">
        <v>5</v>
      </c>
      <c r="G70" s="54">
        <v>4</v>
      </c>
      <c r="H70" s="53">
        <v>3</v>
      </c>
      <c r="I70" s="54">
        <v>6</v>
      </c>
      <c r="J70" s="53">
        <v>5</v>
      </c>
      <c r="K70" s="55">
        <f>SUM(B70:J70)</f>
        <v>38</v>
      </c>
      <c r="L70" s="53">
        <v>3</v>
      </c>
      <c r="M70" s="54">
        <v>4</v>
      </c>
      <c r="N70" s="53">
        <v>6</v>
      </c>
      <c r="O70" s="54">
        <v>5</v>
      </c>
      <c r="P70" s="53">
        <v>4</v>
      </c>
      <c r="Q70" s="54">
        <v>4</v>
      </c>
      <c r="R70" s="53">
        <v>4</v>
      </c>
      <c r="S70" s="54">
        <v>4</v>
      </c>
      <c r="T70" s="53">
        <v>4</v>
      </c>
      <c r="U70" s="56">
        <f>SUM(L70:T70)</f>
        <v>38</v>
      </c>
      <c r="V70" s="57">
        <f>K70+U70</f>
        <v>76</v>
      </c>
    </row>
    <row r="71" spans="1:22">
      <c r="A71" s="60" t="str">
        <f>'Players by Team'!A29</f>
        <v>KALYN OTTEN</v>
      </c>
      <c r="B71" s="53">
        <v>5</v>
      </c>
      <c r="C71" s="54">
        <v>4</v>
      </c>
      <c r="D71" s="53">
        <v>6</v>
      </c>
      <c r="E71" s="54">
        <v>5</v>
      </c>
      <c r="F71" s="53">
        <v>7</v>
      </c>
      <c r="G71" s="54">
        <v>2</v>
      </c>
      <c r="H71" s="53">
        <v>7</v>
      </c>
      <c r="I71" s="54">
        <v>7</v>
      </c>
      <c r="J71" s="53">
        <v>6</v>
      </c>
      <c r="K71" s="55">
        <f>SUM(B71:J71)</f>
        <v>49</v>
      </c>
      <c r="L71" s="53">
        <v>3</v>
      </c>
      <c r="M71" s="54">
        <v>5</v>
      </c>
      <c r="N71" s="53">
        <v>5</v>
      </c>
      <c r="O71" s="54">
        <v>4</v>
      </c>
      <c r="P71" s="53">
        <v>3</v>
      </c>
      <c r="Q71" s="54">
        <v>4</v>
      </c>
      <c r="R71" s="53">
        <v>4</v>
      </c>
      <c r="S71" s="54">
        <v>4</v>
      </c>
      <c r="T71" s="53">
        <v>7</v>
      </c>
      <c r="U71" s="56">
        <f>SUM(L71:T71)</f>
        <v>39</v>
      </c>
      <c r="V71" s="57">
        <f>K71+U71</f>
        <v>88</v>
      </c>
    </row>
    <row r="72" spans="1:22">
      <c r="A72" s="60" t="str">
        <f>'Players by Team'!A30</f>
        <v>CHRISTINA TRUJILLO</v>
      </c>
      <c r="B72" s="53">
        <v>4</v>
      </c>
      <c r="C72" s="54">
        <v>5</v>
      </c>
      <c r="D72" s="53">
        <v>5</v>
      </c>
      <c r="E72" s="54">
        <v>6</v>
      </c>
      <c r="F72" s="53">
        <v>5</v>
      </c>
      <c r="G72" s="54">
        <v>3</v>
      </c>
      <c r="H72" s="53">
        <v>5</v>
      </c>
      <c r="I72" s="54">
        <v>6</v>
      </c>
      <c r="J72" s="53">
        <v>6</v>
      </c>
      <c r="K72" s="55">
        <f>SUM(B72:J72)</f>
        <v>45</v>
      </c>
      <c r="L72" s="53">
        <v>5</v>
      </c>
      <c r="M72" s="54">
        <v>5</v>
      </c>
      <c r="N72" s="53">
        <v>7</v>
      </c>
      <c r="O72" s="54">
        <v>4</v>
      </c>
      <c r="P72" s="53">
        <v>4</v>
      </c>
      <c r="Q72" s="54">
        <v>4</v>
      </c>
      <c r="R72" s="53">
        <v>9</v>
      </c>
      <c r="S72" s="54">
        <v>4</v>
      </c>
      <c r="T72" s="53">
        <v>6</v>
      </c>
      <c r="U72" s="56">
        <f>SUM(L72:T72)</f>
        <v>48</v>
      </c>
      <c r="V72" s="57">
        <f>K72+U72</f>
        <v>93</v>
      </c>
    </row>
    <row r="74" spans="1:22" ht="15.75">
      <c r="A74" s="101" t="str">
        <f>'Players by Team'!G25</f>
        <v>KELLER</v>
      </c>
      <c r="B74" s="19">
        <v>1</v>
      </c>
      <c r="C74" s="19">
        <v>2</v>
      </c>
      <c r="D74" s="19">
        <v>3</v>
      </c>
      <c r="E74" s="19">
        <v>4</v>
      </c>
      <c r="F74" s="19">
        <v>5</v>
      </c>
      <c r="G74" s="19">
        <v>6</v>
      </c>
      <c r="H74" s="19">
        <v>7</v>
      </c>
      <c r="I74" s="19">
        <v>8</v>
      </c>
      <c r="J74" s="19">
        <v>9</v>
      </c>
      <c r="K74" s="21" t="s">
        <v>27</v>
      </c>
      <c r="L74" s="21">
        <v>10</v>
      </c>
      <c r="M74" s="21">
        <v>11</v>
      </c>
      <c r="N74" s="21">
        <v>12</v>
      </c>
      <c r="O74" s="21">
        <v>13</v>
      </c>
      <c r="P74" s="21">
        <v>14</v>
      </c>
      <c r="Q74" s="21">
        <v>15</v>
      </c>
      <c r="R74" s="21">
        <v>16</v>
      </c>
      <c r="S74" s="21">
        <v>17</v>
      </c>
      <c r="T74" s="21">
        <v>18</v>
      </c>
      <c r="U74" s="21" t="s">
        <v>28</v>
      </c>
      <c r="V74" s="21" t="s">
        <v>2</v>
      </c>
    </row>
    <row r="75" spans="1:22">
      <c r="A75" s="60" t="str">
        <f>'Players by Team'!G26</f>
        <v>CHATHAM BETZ</v>
      </c>
      <c r="B75" s="53">
        <v>5</v>
      </c>
      <c r="C75" s="54">
        <v>4</v>
      </c>
      <c r="D75" s="53">
        <v>4</v>
      </c>
      <c r="E75" s="54">
        <v>3</v>
      </c>
      <c r="F75" s="53">
        <v>5</v>
      </c>
      <c r="G75" s="54">
        <v>3</v>
      </c>
      <c r="H75" s="53">
        <v>5</v>
      </c>
      <c r="I75" s="54">
        <v>5</v>
      </c>
      <c r="J75" s="53">
        <v>3</v>
      </c>
      <c r="K75" s="55">
        <f>SUM(B75:J75)</f>
        <v>37</v>
      </c>
      <c r="L75" s="53">
        <v>3</v>
      </c>
      <c r="M75" s="54">
        <v>6</v>
      </c>
      <c r="N75" s="53">
        <v>4</v>
      </c>
      <c r="O75" s="54">
        <v>5</v>
      </c>
      <c r="P75" s="53">
        <v>4</v>
      </c>
      <c r="Q75" s="54">
        <v>4</v>
      </c>
      <c r="R75" s="53">
        <v>4</v>
      </c>
      <c r="S75" s="54">
        <v>6</v>
      </c>
      <c r="T75" s="53">
        <v>5</v>
      </c>
      <c r="U75" s="56">
        <f>SUM(L75:T75)</f>
        <v>41</v>
      </c>
      <c r="V75" s="57">
        <f>K75+U75</f>
        <v>78</v>
      </c>
    </row>
    <row r="76" spans="1:22">
      <c r="A76" s="60" t="str">
        <f>'Players by Team'!G27</f>
        <v>BROOKE BIANCALANA</v>
      </c>
      <c r="B76" s="53">
        <v>4</v>
      </c>
      <c r="C76" s="54">
        <v>4</v>
      </c>
      <c r="D76" s="53">
        <v>6</v>
      </c>
      <c r="E76" s="54">
        <v>3</v>
      </c>
      <c r="F76" s="53">
        <v>5</v>
      </c>
      <c r="G76" s="54">
        <v>4</v>
      </c>
      <c r="H76" s="53">
        <v>5</v>
      </c>
      <c r="I76" s="54">
        <v>6</v>
      </c>
      <c r="J76" s="53">
        <v>4</v>
      </c>
      <c r="K76" s="55">
        <f>SUM(B76:J76)</f>
        <v>41</v>
      </c>
      <c r="L76" s="53">
        <v>3</v>
      </c>
      <c r="M76" s="54">
        <v>6</v>
      </c>
      <c r="N76" s="53">
        <v>5</v>
      </c>
      <c r="O76" s="54">
        <v>4</v>
      </c>
      <c r="P76" s="53">
        <v>5</v>
      </c>
      <c r="Q76" s="54">
        <v>3</v>
      </c>
      <c r="R76" s="53">
        <v>5</v>
      </c>
      <c r="S76" s="54">
        <v>4</v>
      </c>
      <c r="T76" s="53">
        <v>4</v>
      </c>
      <c r="U76" s="56">
        <f>SUM(L76:T76)</f>
        <v>39</v>
      </c>
      <c r="V76" s="57">
        <f>K76+U76</f>
        <v>80</v>
      </c>
    </row>
    <row r="77" spans="1:22">
      <c r="A77" s="60" t="str">
        <f>'Players by Team'!G28</f>
        <v>JAYLEN BETZ</v>
      </c>
      <c r="B77" s="53">
        <v>4</v>
      </c>
      <c r="C77" s="54">
        <v>4</v>
      </c>
      <c r="D77" s="53">
        <v>4</v>
      </c>
      <c r="E77" s="54">
        <v>4</v>
      </c>
      <c r="F77" s="53">
        <v>5</v>
      </c>
      <c r="G77" s="54">
        <v>3</v>
      </c>
      <c r="H77" s="53">
        <v>4</v>
      </c>
      <c r="I77" s="54">
        <v>5</v>
      </c>
      <c r="J77" s="53">
        <v>4</v>
      </c>
      <c r="K77" s="55">
        <f>SUM(B77:J77)</f>
        <v>37</v>
      </c>
      <c r="L77" s="53">
        <v>3</v>
      </c>
      <c r="M77" s="54">
        <v>9</v>
      </c>
      <c r="N77" s="53">
        <v>5</v>
      </c>
      <c r="O77" s="54">
        <v>4</v>
      </c>
      <c r="P77" s="53">
        <v>3</v>
      </c>
      <c r="Q77" s="54">
        <v>4</v>
      </c>
      <c r="R77" s="53">
        <v>6</v>
      </c>
      <c r="S77" s="54">
        <v>5</v>
      </c>
      <c r="T77" s="53">
        <v>5</v>
      </c>
      <c r="U77" s="56">
        <f>SUM(L77:T77)</f>
        <v>44</v>
      </c>
      <c r="V77" s="57">
        <f>K77+U77</f>
        <v>81</v>
      </c>
    </row>
    <row r="78" spans="1:22">
      <c r="A78" s="60" t="str">
        <f>'Players by Team'!G29</f>
        <v>AIDAN RICHMOND</v>
      </c>
      <c r="B78" s="53">
        <v>4</v>
      </c>
      <c r="C78" s="54">
        <v>4</v>
      </c>
      <c r="D78" s="53">
        <v>4</v>
      </c>
      <c r="E78" s="54">
        <v>5</v>
      </c>
      <c r="F78" s="53">
        <v>5</v>
      </c>
      <c r="G78" s="54">
        <v>3</v>
      </c>
      <c r="H78" s="53">
        <v>6</v>
      </c>
      <c r="I78" s="54">
        <v>6</v>
      </c>
      <c r="J78" s="53">
        <v>5</v>
      </c>
      <c r="K78" s="55">
        <f>SUM(B78:J78)</f>
        <v>42</v>
      </c>
      <c r="L78" s="53">
        <v>5</v>
      </c>
      <c r="M78" s="54">
        <v>4</v>
      </c>
      <c r="N78" s="53">
        <v>5</v>
      </c>
      <c r="O78" s="54">
        <v>5</v>
      </c>
      <c r="P78" s="53">
        <v>6</v>
      </c>
      <c r="Q78" s="54">
        <v>4</v>
      </c>
      <c r="R78" s="53">
        <v>6</v>
      </c>
      <c r="S78" s="54">
        <v>5</v>
      </c>
      <c r="T78" s="53">
        <v>6</v>
      </c>
      <c r="U78" s="56">
        <f>SUM(L78:T78)</f>
        <v>46</v>
      </c>
      <c r="V78" s="57">
        <f>K78+U78</f>
        <v>88</v>
      </c>
    </row>
    <row r="79" spans="1:22">
      <c r="A79" s="60" t="str">
        <f>'Players by Team'!G30</f>
        <v>GWEN TAPIA</v>
      </c>
      <c r="B79" s="53">
        <v>6</v>
      </c>
      <c r="C79" s="54">
        <v>3</v>
      </c>
      <c r="D79" s="53">
        <v>5</v>
      </c>
      <c r="E79" s="54">
        <v>5</v>
      </c>
      <c r="F79" s="53">
        <v>5</v>
      </c>
      <c r="G79" s="54">
        <v>2</v>
      </c>
      <c r="H79" s="53">
        <v>5</v>
      </c>
      <c r="I79" s="54">
        <v>6</v>
      </c>
      <c r="J79" s="53">
        <v>4</v>
      </c>
      <c r="K79" s="55">
        <f>SUM(B79:J79)</f>
        <v>41</v>
      </c>
      <c r="L79" s="53">
        <v>4</v>
      </c>
      <c r="M79" s="54">
        <v>5</v>
      </c>
      <c r="N79" s="53">
        <v>6</v>
      </c>
      <c r="O79" s="54">
        <v>5</v>
      </c>
      <c r="P79" s="53">
        <v>6</v>
      </c>
      <c r="Q79" s="54">
        <v>3</v>
      </c>
      <c r="R79" s="53">
        <v>6</v>
      </c>
      <c r="S79" s="54">
        <v>4</v>
      </c>
      <c r="T79" s="53">
        <v>5</v>
      </c>
      <c r="U79" s="56">
        <f>SUM(L79:T79)</f>
        <v>44</v>
      </c>
      <c r="V79" s="57">
        <f>K79+U79</f>
        <v>85</v>
      </c>
    </row>
    <row r="81" spans="1:22" ht="15.75">
      <c r="A81" s="101" t="str">
        <f>'Players by Team'!M25</f>
        <v>LAKE DALLAS</v>
      </c>
      <c r="B81" s="19">
        <v>1</v>
      </c>
      <c r="C81" s="19">
        <v>2</v>
      </c>
      <c r="D81" s="19">
        <v>3</v>
      </c>
      <c r="E81" s="19">
        <v>4</v>
      </c>
      <c r="F81" s="19">
        <v>5</v>
      </c>
      <c r="G81" s="19">
        <v>6</v>
      </c>
      <c r="H81" s="19">
        <v>7</v>
      </c>
      <c r="I81" s="19">
        <v>8</v>
      </c>
      <c r="J81" s="19">
        <v>9</v>
      </c>
      <c r="K81" s="21" t="s">
        <v>27</v>
      </c>
      <c r="L81" s="21">
        <v>10</v>
      </c>
      <c r="M81" s="21">
        <v>11</v>
      </c>
      <c r="N81" s="21">
        <v>12</v>
      </c>
      <c r="O81" s="21">
        <v>13</v>
      </c>
      <c r="P81" s="21">
        <v>14</v>
      </c>
      <c r="Q81" s="21">
        <v>15</v>
      </c>
      <c r="R81" s="21">
        <v>16</v>
      </c>
      <c r="S81" s="21">
        <v>17</v>
      </c>
      <c r="T81" s="21">
        <v>18</v>
      </c>
      <c r="U81" s="21" t="s">
        <v>28</v>
      </c>
      <c r="V81" s="21" t="s">
        <v>2</v>
      </c>
    </row>
    <row r="82" spans="1:22">
      <c r="A82" s="60" t="str">
        <f>'Players by Team'!M26</f>
        <v>SAMANTHA FRIDAY</v>
      </c>
      <c r="B82" s="53">
        <v>4</v>
      </c>
      <c r="C82" s="54">
        <v>3</v>
      </c>
      <c r="D82" s="53">
        <v>5</v>
      </c>
      <c r="E82" s="54">
        <v>4</v>
      </c>
      <c r="F82" s="53">
        <v>6</v>
      </c>
      <c r="G82" s="54">
        <v>3</v>
      </c>
      <c r="H82" s="53">
        <v>5</v>
      </c>
      <c r="I82" s="54">
        <v>6</v>
      </c>
      <c r="J82" s="53">
        <v>4</v>
      </c>
      <c r="K82" s="55">
        <f>SUM(B82:J82)</f>
        <v>40</v>
      </c>
      <c r="L82" s="53">
        <v>5</v>
      </c>
      <c r="M82" s="54">
        <v>6</v>
      </c>
      <c r="N82" s="53">
        <v>6</v>
      </c>
      <c r="O82" s="54">
        <v>5</v>
      </c>
      <c r="P82" s="53">
        <v>4</v>
      </c>
      <c r="Q82" s="54">
        <v>5</v>
      </c>
      <c r="R82" s="53">
        <v>4</v>
      </c>
      <c r="S82" s="54">
        <v>5</v>
      </c>
      <c r="T82" s="53">
        <v>4</v>
      </c>
      <c r="U82" s="56">
        <f>SUM(L82:T82)</f>
        <v>44</v>
      </c>
      <c r="V82" s="57">
        <f>K82+U82</f>
        <v>84</v>
      </c>
    </row>
    <row r="83" spans="1:22">
      <c r="A83" s="60" t="str">
        <f>'Players by Team'!M27</f>
        <v>CAROLINA KYSIAK</v>
      </c>
      <c r="B83" s="53">
        <v>5</v>
      </c>
      <c r="C83" s="54">
        <v>4</v>
      </c>
      <c r="D83" s="53">
        <v>5</v>
      </c>
      <c r="E83" s="54">
        <v>6</v>
      </c>
      <c r="F83" s="53">
        <v>6</v>
      </c>
      <c r="G83" s="54">
        <v>4</v>
      </c>
      <c r="H83" s="53">
        <v>4</v>
      </c>
      <c r="I83" s="54">
        <v>6</v>
      </c>
      <c r="J83" s="53">
        <v>5</v>
      </c>
      <c r="K83" s="55">
        <f>SUM(B83:J83)</f>
        <v>45</v>
      </c>
      <c r="L83" s="53">
        <v>4</v>
      </c>
      <c r="M83" s="54">
        <v>4</v>
      </c>
      <c r="N83" s="53">
        <v>6</v>
      </c>
      <c r="O83" s="54">
        <v>4</v>
      </c>
      <c r="P83" s="53">
        <v>4</v>
      </c>
      <c r="Q83" s="54">
        <v>4</v>
      </c>
      <c r="R83" s="53">
        <v>9</v>
      </c>
      <c r="S83" s="54">
        <v>4</v>
      </c>
      <c r="T83" s="53">
        <v>6</v>
      </c>
      <c r="U83" s="56">
        <f>SUM(L83:T83)</f>
        <v>45</v>
      </c>
      <c r="V83" s="57">
        <f>K83+U83</f>
        <v>90</v>
      </c>
    </row>
    <row r="84" spans="1:22">
      <c r="A84" s="60" t="str">
        <f>'Players by Team'!M28</f>
        <v>ANASTASIA WHITE</v>
      </c>
      <c r="B84" s="53">
        <v>8</v>
      </c>
      <c r="C84" s="54">
        <v>4</v>
      </c>
      <c r="D84" s="53">
        <v>9</v>
      </c>
      <c r="E84" s="54">
        <v>4</v>
      </c>
      <c r="F84" s="53">
        <v>6</v>
      </c>
      <c r="G84" s="54">
        <v>5</v>
      </c>
      <c r="H84" s="53">
        <v>9</v>
      </c>
      <c r="I84" s="54">
        <v>5</v>
      </c>
      <c r="J84" s="53">
        <v>6</v>
      </c>
      <c r="K84" s="55">
        <f>SUM(B84:J84)</f>
        <v>56</v>
      </c>
      <c r="L84" s="53">
        <v>5</v>
      </c>
      <c r="M84" s="54">
        <v>8</v>
      </c>
      <c r="N84" s="53">
        <v>5</v>
      </c>
      <c r="O84" s="54">
        <v>7</v>
      </c>
      <c r="P84" s="53">
        <v>4</v>
      </c>
      <c r="Q84" s="54">
        <v>6</v>
      </c>
      <c r="R84" s="53">
        <v>6</v>
      </c>
      <c r="S84" s="54">
        <v>5</v>
      </c>
      <c r="T84" s="53">
        <v>6</v>
      </c>
      <c r="U84" s="56">
        <f>SUM(L84:T84)</f>
        <v>52</v>
      </c>
      <c r="V84" s="57">
        <f>K84+U84</f>
        <v>108</v>
      </c>
    </row>
    <row r="85" spans="1:22">
      <c r="A85" s="60" t="str">
        <f>'Players by Team'!M29</f>
        <v>ALLISON STRONG</v>
      </c>
      <c r="B85" s="53">
        <v>6</v>
      </c>
      <c r="C85" s="54">
        <v>9</v>
      </c>
      <c r="D85" s="53">
        <v>7</v>
      </c>
      <c r="E85" s="54">
        <v>5</v>
      </c>
      <c r="F85" s="53">
        <v>7</v>
      </c>
      <c r="G85" s="54">
        <v>5</v>
      </c>
      <c r="H85" s="53">
        <v>7</v>
      </c>
      <c r="I85" s="54">
        <v>8</v>
      </c>
      <c r="J85" s="53">
        <v>5</v>
      </c>
      <c r="K85" s="55">
        <f>SUM(B85:J85)</f>
        <v>59</v>
      </c>
      <c r="L85" s="53">
        <v>5</v>
      </c>
      <c r="M85" s="54">
        <v>7</v>
      </c>
      <c r="N85" s="53">
        <v>8</v>
      </c>
      <c r="O85" s="54">
        <v>6</v>
      </c>
      <c r="P85" s="53">
        <v>7</v>
      </c>
      <c r="Q85" s="54">
        <v>5</v>
      </c>
      <c r="R85" s="53">
        <v>9</v>
      </c>
      <c r="S85" s="54">
        <v>7</v>
      </c>
      <c r="T85" s="53">
        <v>7</v>
      </c>
      <c r="U85" s="56">
        <f>SUM(L85:T85)</f>
        <v>61</v>
      </c>
      <c r="V85" s="57">
        <f>K85+U85</f>
        <v>120</v>
      </c>
    </row>
    <row r="86" spans="1:22">
      <c r="A86" s="60" t="str">
        <f>'Players by Team'!M30</f>
        <v>CAROLINE PUIG</v>
      </c>
      <c r="B86" s="53">
        <v>6</v>
      </c>
      <c r="C86" s="54">
        <v>6</v>
      </c>
      <c r="D86" s="53">
        <v>7</v>
      </c>
      <c r="E86" s="54">
        <v>7</v>
      </c>
      <c r="F86" s="53">
        <v>7</v>
      </c>
      <c r="G86" s="54">
        <v>6</v>
      </c>
      <c r="H86" s="53">
        <v>6</v>
      </c>
      <c r="I86" s="54">
        <v>7</v>
      </c>
      <c r="J86" s="53">
        <v>7</v>
      </c>
      <c r="K86" s="55">
        <f>SUM(B86:J86)</f>
        <v>59</v>
      </c>
      <c r="L86" s="53">
        <v>6</v>
      </c>
      <c r="M86" s="54">
        <v>9</v>
      </c>
      <c r="N86" s="53">
        <v>8</v>
      </c>
      <c r="O86" s="54">
        <v>6</v>
      </c>
      <c r="P86" s="53">
        <v>4</v>
      </c>
      <c r="Q86" s="54">
        <v>6</v>
      </c>
      <c r="R86" s="53">
        <v>9</v>
      </c>
      <c r="S86" s="54">
        <v>7</v>
      </c>
      <c r="T86" s="53">
        <v>7</v>
      </c>
      <c r="U86" s="56">
        <f>SUM(L86:T86)</f>
        <v>62</v>
      </c>
      <c r="V86" s="57">
        <f>K86+U86</f>
        <v>121</v>
      </c>
    </row>
    <row r="88" spans="1:22" ht="15.75">
      <c r="A88" s="101" t="str">
        <f>'Players by Team'!A33</f>
        <v>MIDLOTHIAN</v>
      </c>
      <c r="B88" s="19">
        <v>1</v>
      </c>
      <c r="C88" s="19">
        <v>2</v>
      </c>
      <c r="D88" s="19">
        <v>3</v>
      </c>
      <c r="E88" s="19">
        <v>4</v>
      </c>
      <c r="F88" s="19">
        <v>5</v>
      </c>
      <c r="G88" s="19">
        <v>6</v>
      </c>
      <c r="H88" s="19">
        <v>7</v>
      </c>
      <c r="I88" s="19">
        <v>8</v>
      </c>
      <c r="J88" s="19">
        <v>9</v>
      </c>
      <c r="K88" s="21" t="s">
        <v>27</v>
      </c>
      <c r="L88" s="21">
        <v>10</v>
      </c>
      <c r="M88" s="21">
        <v>11</v>
      </c>
      <c r="N88" s="21">
        <v>12</v>
      </c>
      <c r="O88" s="21">
        <v>13</v>
      </c>
      <c r="P88" s="21">
        <v>14</v>
      </c>
      <c r="Q88" s="21">
        <v>15</v>
      </c>
      <c r="R88" s="21">
        <v>16</v>
      </c>
      <c r="S88" s="21">
        <v>17</v>
      </c>
      <c r="T88" s="21">
        <v>18</v>
      </c>
      <c r="U88" s="21" t="s">
        <v>28</v>
      </c>
      <c r="V88" s="21" t="s">
        <v>2</v>
      </c>
    </row>
    <row r="89" spans="1:22">
      <c r="A89" s="60" t="str">
        <f>'Players by Team'!A34</f>
        <v>MACIE GAITHER</v>
      </c>
      <c r="B89" s="53">
        <v>5</v>
      </c>
      <c r="C89" s="54">
        <v>4</v>
      </c>
      <c r="D89" s="53">
        <v>5</v>
      </c>
      <c r="E89" s="54">
        <v>4</v>
      </c>
      <c r="F89" s="53">
        <v>5</v>
      </c>
      <c r="G89" s="54">
        <v>3</v>
      </c>
      <c r="H89" s="53">
        <v>4</v>
      </c>
      <c r="I89" s="54">
        <v>6</v>
      </c>
      <c r="J89" s="53">
        <v>4</v>
      </c>
      <c r="K89" s="55">
        <f>SUM(B89:J89)</f>
        <v>40</v>
      </c>
      <c r="L89" s="53">
        <v>6</v>
      </c>
      <c r="M89" s="54">
        <v>4</v>
      </c>
      <c r="N89" s="53">
        <v>4</v>
      </c>
      <c r="O89" s="54">
        <v>5</v>
      </c>
      <c r="P89" s="53">
        <v>4</v>
      </c>
      <c r="Q89" s="54">
        <v>5</v>
      </c>
      <c r="R89" s="53">
        <v>5</v>
      </c>
      <c r="S89" s="54">
        <v>4</v>
      </c>
      <c r="T89" s="53">
        <v>6</v>
      </c>
      <c r="U89" s="56">
        <f>SUM(L89:T89)</f>
        <v>43</v>
      </c>
      <c r="V89" s="57">
        <f>K89+U89</f>
        <v>83</v>
      </c>
    </row>
    <row r="90" spans="1:22">
      <c r="A90" s="60" t="str">
        <f>'Players by Team'!A35</f>
        <v>KELLY DUNN</v>
      </c>
      <c r="B90" s="53">
        <v>7</v>
      </c>
      <c r="C90" s="54">
        <v>5</v>
      </c>
      <c r="D90" s="53">
        <v>4</v>
      </c>
      <c r="E90" s="54">
        <v>5</v>
      </c>
      <c r="F90" s="53">
        <v>5</v>
      </c>
      <c r="G90" s="54">
        <v>2</v>
      </c>
      <c r="H90" s="53">
        <v>4</v>
      </c>
      <c r="I90" s="54">
        <v>6</v>
      </c>
      <c r="J90" s="53">
        <v>5</v>
      </c>
      <c r="K90" s="55">
        <f>SUM(B90:J90)</f>
        <v>43</v>
      </c>
      <c r="L90" s="53">
        <v>3</v>
      </c>
      <c r="M90" s="54">
        <v>4</v>
      </c>
      <c r="N90" s="53">
        <v>5</v>
      </c>
      <c r="O90" s="54">
        <v>5</v>
      </c>
      <c r="P90" s="53">
        <v>4</v>
      </c>
      <c r="Q90" s="54">
        <v>5</v>
      </c>
      <c r="R90" s="53">
        <v>4</v>
      </c>
      <c r="S90" s="54">
        <v>5</v>
      </c>
      <c r="T90" s="53">
        <v>6</v>
      </c>
      <c r="U90" s="56">
        <f>SUM(L90:T90)</f>
        <v>41</v>
      </c>
      <c r="V90" s="57">
        <f>K90+U90</f>
        <v>84</v>
      </c>
    </row>
    <row r="91" spans="1:22">
      <c r="A91" s="60" t="str">
        <f>'Players by Team'!A36</f>
        <v>TIFFANY CAO</v>
      </c>
      <c r="B91" s="53">
        <v>5</v>
      </c>
      <c r="C91" s="54">
        <v>3</v>
      </c>
      <c r="D91" s="53">
        <v>5</v>
      </c>
      <c r="E91" s="54">
        <v>4</v>
      </c>
      <c r="F91" s="53">
        <v>5</v>
      </c>
      <c r="G91" s="54">
        <v>2</v>
      </c>
      <c r="H91" s="53">
        <v>4</v>
      </c>
      <c r="I91" s="54">
        <v>5</v>
      </c>
      <c r="J91" s="53">
        <v>5</v>
      </c>
      <c r="K91" s="55">
        <f>SUM(B91:J91)</f>
        <v>38</v>
      </c>
      <c r="L91" s="53">
        <v>3</v>
      </c>
      <c r="M91" s="54">
        <v>5</v>
      </c>
      <c r="N91" s="53">
        <v>6</v>
      </c>
      <c r="O91" s="54">
        <v>3</v>
      </c>
      <c r="P91" s="53">
        <v>4</v>
      </c>
      <c r="Q91" s="54">
        <v>4</v>
      </c>
      <c r="R91" s="53">
        <v>6</v>
      </c>
      <c r="S91" s="54">
        <v>3</v>
      </c>
      <c r="T91" s="53">
        <v>5</v>
      </c>
      <c r="U91" s="56">
        <f>SUM(L91:T91)</f>
        <v>39</v>
      </c>
      <c r="V91" s="57">
        <f>K91+U91</f>
        <v>77</v>
      </c>
    </row>
    <row r="92" spans="1:22">
      <c r="A92" s="60" t="str">
        <f>'Players by Team'!A37</f>
        <v>KYLIE CAMPBELL</v>
      </c>
      <c r="B92" s="53">
        <v>5</v>
      </c>
      <c r="C92" s="54">
        <v>4</v>
      </c>
      <c r="D92" s="53">
        <v>5</v>
      </c>
      <c r="E92" s="54">
        <v>5</v>
      </c>
      <c r="F92" s="53">
        <v>7</v>
      </c>
      <c r="G92" s="54">
        <v>3</v>
      </c>
      <c r="H92" s="53">
        <v>3</v>
      </c>
      <c r="I92" s="54">
        <v>6</v>
      </c>
      <c r="J92" s="53">
        <v>6</v>
      </c>
      <c r="K92" s="55">
        <f>SUM(B92:J92)</f>
        <v>44</v>
      </c>
      <c r="L92" s="53">
        <v>3</v>
      </c>
      <c r="M92" s="54">
        <v>5</v>
      </c>
      <c r="N92" s="53">
        <v>5</v>
      </c>
      <c r="O92" s="54">
        <v>4</v>
      </c>
      <c r="P92" s="53">
        <v>4</v>
      </c>
      <c r="Q92" s="54">
        <v>5</v>
      </c>
      <c r="R92" s="53">
        <v>5</v>
      </c>
      <c r="S92" s="54">
        <v>5</v>
      </c>
      <c r="T92" s="53">
        <v>9</v>
      </c>
      <c r="U92" s="56">
        <f>SUM(L92:T92)</f>
        <v>45</v>
      </c>
      <c r="V92" s="57">
        <f>K92+U92</f>
        <v>89</v>
      </c>
    </row>
    <row r="93" spans="1:22">
      <c r="A93" s="60" t="str">
        <f>'Players by Team'!A38</f>
        <v>JESSICA SMITH</v>
      </c>
      <c r="B93" s="53">
        <v>5</v>
      </c>
      <c r="C93" s="54">
        <v>3</v>
      </c>
      <c r="D93" s="53">
        <v>5</v>
      </c>
      <c r="E93" s="54">
        <v>4</v>
      </c>
      <c r="F93" s="53">
        <v>6</v>
      </c>
      <c r="G93" s="54">
        <v>4</v>
      </c>
      <c r="H93" s="53">
        <v>5</v>
      </c>
      <c r="I93" s="54">
        <v>7</v>
      </c>
      <c r="J93" s="53">
        <v>4</v>
      </c>
      <c r="K93" s="55">
        <f>SUM(B93:J93)</f>
        <v>43</v>
      </c>
      <c r="L93" s="53">
        <v>8</v>
      </c>
      <c r="M93" s="54">
        <v>6</v>
      </c>
      <c r="N93" s="53">
        <v>6</v>
      </c>
      <c r="O93" s="54">
        <v>6</v>
      </c>
      <c r="P93" s="53">
        <v>4</v>
      </c>
      <c r="Q93" s="54">
        <v>5</v>
      </c>
      <c r="R93" s="53">
        <v>5</v>
      </c>
      <c r="S93" s="54">
        <v>5</v>
      </c>
      <c r="T93" s="53">
        <v>7</v>
      </c>
      <c r="U93" s="56">
        <f>SUM(L93:T93)</f>
        <v>52</v>
      </c>
      <c r="V93" s="57">
        <f>K93+U93</f>
        <v>95</v>
      </c>
    </row>
    <row r="95" spans="1:22" ht="15.75">
      <c r="A95" s="101" t="str">
        <f>'Players by Team'!G33</f>
        <v xml:space="preserve"> M. HERITAGE</v>
      </c>
      <c r="B95" s="19">
        <v>1</v>
      </c>
      <c r="C95" s="19">
        <v>2</v>
      </c>
      <c r="D95" s="19">
        <v>3</v>
      </c>
      <c r="E95" s="19">
        <v>4</v>
      </c>
      <c r="F95" s="19">
        <v>5</v>
      </c>
      <c r="G95" s="19">
        <v>6</v>
      </c>
      <c r="H95" s="19">
        <v>7</v>
      </c>
      <c r="I95" s="19">
        <v>8</v>
      </c>
      <c r="J95" s="19">
        <v>9</v>
      </c>
      <c r="K95" s="21" t="s">
        <v>27</v>
      </c>
      <c r="L95" s="21">
        <v>10</v>
      </c>
      <c r="M95" s="21">
        <v>11</v>
      </c>
      <c r="N95" s="21">
        <v>12</v>
      </c>
      <c r="O95" s="21">
        <v>13</v>
      </c>
      <c r="P95" s="21">
        <v>14</v>
      </c>
      <c r="Q95" s="21">
        <v>15</v>
      </c>
      <c r="R95" s="21">
        <v>16</v>
      </c>
      <c r="S95" s="21">
        <v>17</v>
      </c>
      <c r="T95" s="21">
        <v>18</v>
      </c>
      <c r="U95" s="21" t="s">
        <v>28</v>
      </c>
      <c r="V95" s="21" t="s">
        <v>2</v>
      </c>
    </row>
    <row r="96" spans="1:22">
      <c r="A96" s="60" t="str">
        <f>'Players by Team'!G34</f>
        <v>KATE ADELMANN</v>
      </c>
      <c r="B96" s="53">
        <v>5</v>
      </c>
      <c r="C96" s="54">
        <v>3</v>
      </c>
      <c r="D96" s="53">
        <v>4</v>
      </c>
      <c r="E96" s="54">
        <v>5</v>
      </c>
      <c r="F96" s="53">
        <v>5</v>
      </c>
      <c r="G96" s="54">
        <v>4</v>
      </c>
      <c r="H96" s="53">
        <v>4</v>
      </c>
      <c r="I96" s="54">
        <v>6</v>
      </c>
      <c r="J96" s="53">
        <v>3</v>
      </c>
      <c r="K96" s="55">
        <f>SUM(B96:J96)</f>
        <v>39</v>
      </c>
      <c r="L96" s="53">
        <v>4</v>
      </c>
      <c r="M96" s="54">
        <v>5</v>
      </c>
      <c r="N96" s="53">
        <v>5</v>
      </c>
      <c r="O96" s="54">
        <v>3</v>
      </c>
      <c r="P96" s="53">
        <v>3</v>
      </c>
      <c r="Q96" s="54">
        <v>4</v>
      </c>
      <c r="R96" s="53">
        <v>4</v>
      </c>
      <c r="S96" s="54">
        <v>4</v>
      </c>
      <c r="T96" s="53">
        <v>5</v>
      </c>
      <c r="U96" s="56">
        <f>SUM(L96:T96)</f>
        <v>37</v>
      </c>
      <c r="V96" s="57">
        <f>K96+U96</f>
        <v>76</v>
      </c>
    </row>
    <row r="97" spans="1:22">
      <c r="A97" s="60" t="str">
        <f>'Players by Team'!G35</f>
        <v>MADDIE SANDERS</v>
      </c>
      <c r="B97" s="53">
        <v>5</v>
      </c>
      <c r="C97" s="54">
        <v>4</v>
      </c>
      <c r="D97" s="53">
        <v>4</v>
      </c>
      <c r="E97" s="54">
        <v>5</v>
      </c>
      <c r="F97" s="53">
        <v>6</v>
      </c>
      <c r="G97" s="54">
        <v>3</v>
      </c>
      <c r="H97" s="53">
        <v>4</v>
      </c>
      <c r="I97" s="54">
        <v>5</v>
      </c>
      <c r="J97" s="53">
        <v>5</v>
      </c>
      <c r="K97" s="55">
        <f>SUM(B97:J97)</f>
        <v>41</v>
      </c>
      <c r="L97" s="53">
        <v>4</v>
      </c>
      <c r="M97" s="54">
        <v>6</v>
      </c>
      <c r="N97" s="53">
        <v>8</v>
      </c>
      <c r="O97" s="54">
        <v>3</v>
      </c>
      <c r="P97" s="53">
        <v>3</v>
      </c>
      <c r="Q97" s="54">
        <v>5</v>
      </c>
      <c r="R97" s="53">
        <v>6</v>
      </c>
      <c r="S97" s="54">
        <v>5</v>
      </c>
      <c r="T97" s="53">
        <v>5</v>
      </c>
      <c r="U97" s="56">
        <f>SUM(L97:T97)</f>
        <v>45</v>
      </c>
      <c r="V97" s="57">
        <f>K97+U97</f>
        <v>86</v>
      </c>
    </row>
    <row r="98" spans="1:22">
      <c r="A98" s="60" t="str">
        <f>'Players by Team'!G36</f>
        <v>LEXI KENNEDY</v>
      </c>
      <c r="B98" s="53">
        <v>6</v>
      </c>
      <c r="C98" s="54">
        <v>5</v>
      </c>
      <c r="D98" s="53">
        <v>5</v>
      </c>
      <c r="E98" s="54">
        <v>5</v>
      </c>
      <c r="F98" s="53">
        <v>7</v>
      </c>
      <c r="G98" s="54">
        <v>4</v>
      </c>
      <c r="H98" s="53">
        <v>6</v>
      </c>
      <c r="I98" s="54">
        <v>5</v>
      </c>
      <c r="J98" s="53">
        <v>6</v>
      </c>
      <c r="K98" s="55">
        <f>SUM(B98:J98)</f>
        <v>49</v>
      </c>
      <c r="L98" s="53">
        <v>5</v>
      </c>
      <c r="M98" s="54">
        <v>9</v>
      </c>
      <c r="N98" s="53">
        <v>7</v>
      </c>
      <c r="O98" s="54">
        <v>5</v>
      </c>
      <c r="P98" s="53">
        <v>6</v>
      </c>
      <c r="Q98" s="54">
        <v>4</v>
      </c>
      <c r="R98" s="53">
        <v>6</v>
      </c>
      <c r="S98" s="54">
        <v>5</v>
      </c>
      <c r="T98" s="53">
        <v>5</v>
      </c>
      <c r="U98" s="56">
        <f>SUM(L98:T98)</f>
        <v>52</v>
      </c>
      <c r="V98" s="57">
        <f>K98+U98</f>
        <v>101</v>
      </c>
    </row>
    <row r="99" spans="1:22">
      <c r="A99" s="60" t="str">
        <f>'Players by Team'!G37</f>
        <v>KODI NOLEN</v>
      </c>
      <c r="B99" s="53">
        <v>6</v>
      </c>
      <c r="C99" s="54">
        <v>4</v>
      </c>
      <c r="D99" s="53">
        <v>4</v>
      </c>
      <c r="E99" s="54">
        <v>5</v>
      </c>
      <c r="F99" s="53">
        <v>5</v>
      </c>
      <c r="G99" s="54">
        <v>4</v>
      </c>
      <c r="H99" s="53">
        <v>5</v>
      </c>
      <c r="I99" s="54">
        <v>7</v>
      </c>
      <c r="J99" s="53">
        <v>6</v>
      </c>
      <c r="K99" s="55">
        <f>SUM(B99:J99)</f>
        <v>46</v>
      </c>
      <c r="L99" s="53">
        <v>3</v>
      </c>
      <c r="M99" s="54">
        <v>6</v>
      </c>
      <c r="N99" s="53">
        <v>5</v>
      </c>
      <c r="O99" s="54">
        <v>6</v>
      </c>
      <c r="P99" s="53">
        <v>5</v>
      </c>
      <c r="Q99" s="54">
        <v>5</v>
      </c>
      <c r="R99" s="53">
        <v>4</v>
      </c>
      <c r="S99" s="54">
        <v>7</v>
      </c>
      <c r="T99" s="53">
        <v>6</v>
      </c>
      <c r="U99" s="56">
        <f>SUM(L99:T99)</f>
        <v>47</v>
      </c>
      <c r="V99" s="57">
        <f>K99+U99</f>
        <v>93</v>
      </c>
    </row>
    <row r="100" spans="1:22">
      <c r="A100" s="60" t="str">
        <f>'Players by Team'!G38</f>
        <v>HANNAH BEVERS</v>
      </c>
      <c r="B100" s="53">
        <v>5</v>
      </c>
      <c r="C100" s="54">
        <v>5</v>
      </c>
      <c r="D100" s="53">
        <v>7</v>
      </c>
      <c r="E100" s="54">
        <v>6</v>
      </c>
      <c r="F100" s="53">
        <v>6</v>
      </c>
      <c r="G100" s="54">
        <v>5</v>
      </c>
      <c r="H100" s="53">
        <v>6</v>
      </c>
      <c r="I100" s="54">
        <v>7</v>
      </c>
      <c r="J100" s="53">
        <v>5</v>
      </c>
      <c r="K100" s="55">
        <f>SUM(B100:J100)</f>
        <v>52</v>
      </c>
      <c r="L100" s="53">
        <v>4</v>
      </c>
      <c r="M100" s="54">
        <v>8</v>
      </c>
      <c r="N100" s="53">
        <v>6</v>
      </c>
      <c r="O100" s="54">
        <v>6</v>
      </c>
      <c r="P100" s="53">
        <v>4</v>
      </c>
      <c r="Q100" s="54">
        <v>5</v>
      </c>
      <c r="R100" s="53">
        <v>9</v>
      </c>
      <c r="S100" s="54">
        <v>5</v>
      </c>
      <c r="T100" s="53">
        <v>6</v>
      </c>
      <c r="U100" s="56">
        <f>SUM(L100:T100)</f>
        <v>53</v>
      </c>
      <c r="V100" s="57">
        <f>K100+U100</f>
        <v>105</v>
      </c>
    </row>
    <row r="102" spans="1:22" ht="15.75">
      <c r="A102" s="101" t="str">
        <f>'Players by Team'!M33</f>
        <v>NORTHWEST</v>
      </c>
      <c r="B102" s="19">
        <v>1</v>
      </c>
      <c r="C102" s="19">
        <v>2</v>
      </c>
      <c r="D102" s="19">
        <v>3</v>
      </c>
      <c r="E102" s="19">
        <v>4</v>
      </c>
      <c r="F102" s="19">
        <v>5</v>
      </c>
      <c r="G102" s="19">
        <v>6</v>
      </c>
      <c r="H102" s="19">
        <v>7</v>
      </c>
      <c r="I102" s="19">
        <v>8</v>
      </c>
      <c r="J102" s="19">
        <v>9</v>
      </c>
      <c r="K102" s="21" t="s">
        <v>27</v>
      </c>
      <c r="L102" s="21">
        <v>10</v>
      </c>
      <c r="M102" s="21">
        <v>11</v>
      </c>
      <c r="N102" s="21">
        <v>12</v>
      </c>
      <c r="O102" s="21">
        <v>13</v>
      </c>
      <c r="P102" s="21">
        <v>14</v>
      </c>
      <c r="Q102" s="21">
        <v>15</v>
      </c>
      <c r="R102" s="21">
        <v>16</v>
      </c>
      <c r="S102" s="21">
        <v>17</v>
      </c>
      <c r="T102" s="21">
        <v>18</v>
      </c>
      <c r="U102" s="21" t="s">
        <v>28</v>
      </c>
      <c r="V102" s="21" t="s">
        <v>2</v>
      </c>
    </row>
    <row r="103" spans="1:22">
      <c r="A103" s="60" t="str">
        <f>'Players by Team'!M34</f>
        <v>ASHLEY DAVIS</v>
      </c>
      <c r="B103" s="53">
        <v>4</v>
      </c>
      <c r="C103" s="54">
        <v>4</v>
      </c>
      <c r="D103" s="53">
        <v>4</v>
      </c>
      <c r="E103" s="54">
        <v>4</v>
      </c>
      <c r="F103" s="53">
        <v>5</v>
      </c>
      <c r="G103" s="54">
        <v>3</v>
      </c>
      <c r="H103" s="53">
        <v>3</v>
      </c>
      <c r="I103" s="54">
        <v>7</v>
      </c>
      <c r="J103" s="53">
        <v>5</v>
      </c>
      <c r="K103" s="55">
        <f>SUM(B103:J103)</f>
        <v>39</v>
      </c>
      <c r="L103" s="53">
        <v>3</v>
      </c>
      <c r="M103" s="54">
        <v>5</v>
      </c>
      <c r="N103" s="53">
        <v>6</v>
      </c>
      <c r="O103" s="54">
        <v>4</v>
      </c>
      <c r="P103" s="53">
        <v>4</v>
      </c>
      <c r="Q103" s="54">
        <v>4</v>
      </c>
      <c r="R103" s="53">
        <v>4</v>
      </c>
      <c r="S103" s="54">
        <v>4</v>
      </c>
      <c r="T103" s="53">
        <v>6</v>
      </c>
      <c r="U103" s="56">
        <f>SUM(L103:T103)</f>
        <v>40</v>
      </c>
      <c r="V103" s="57">
        <f>K103+U103</f>
        <v>79</v>
      </c>
    </row>
    <row r="104" spans="1:22">
      <c r="A104" s="60" t="str">
        <f>'Players by Team'!M35</f>
        <v>JACEE FIELDS</v>
      </c>
      <c r="B104" s="53">
        <v>4</v>
      </c>
      <c r="C104" s="54">
        <v>2</v>
      </c>
      <c r="D104" s="53">
        <v>4</v>
      </c>
      <c r="E104" s="54">
        <v>4</v>
      </c>
      <c r="F104" s="53">
        <v>5</v>
      </c>
      <c r="G104" s="54">
        <v>3</v>
      </c>
      <c r="H104" s="53">
        <v>4</v>
      </c>
      <c r="I104" s="54">
        <v>5</v>
      </c>
      <c r="J104" s="53">
        <v>4</v>
      </c>
      <c r="K104" s="55">
        <f>SUM(B104:J104)</f>
        <v>35</v>
      </c>
      <c r="L104" s="53">
        <v>4</v>
      </c>
      <c r="M104" s="54">
        <v>4</v>
      </c>
      <c r="N104" s="53">
        <v>4</v>
      </c>
      <c r="O104" s="54">
        <v>4</v>
      </c>
      <c r="P104" s="53">
        <v>4</v>
      </c>
      <c r="Q104" s="54">
        <v>4</v>
      </c>
      <c r="R104" s="53">
        <v>5</v>
      </c>
      <c r="S104" s="54">
        <v>4</v>
      </c>
      <c r="T104" s="53">
        <v>4</v>
      </c>
      <c r="U104" s="56">
        <f>SUM(L104:T104)</f>
        <v>37</v>
      </c>
      <c r="V104" s="57">
        <f>K104+U104</f>
        <v>72</v>
      </c>
    </row>
    <row r="105" spans="1:22">
      <c r="A105" s="60" t="str">
        <f>'Players by Team'!M36</f>
        <v>MADISON DAVIS</v>
      </c>
      <c r="B105" s="53">
        <v>6</v>
      </c>
      <c r="C105" s="54">
        <v>4</v>
      </c>
      <c r="D105" s="53">
        <v>4</v>
      </c>
      <c r="E105" s="54">
        <v>3</v>
      </c>
      <c r="F105" s="53">
        <v>5</v>
      </c>
      <c r="G105" s="54">
        <v>3</v>
      </c>
      <c r="H105" s="53">
        <v>5</v>
      </c>
      <c r="I105" s="54">
        <v>5</v>
      </c>
      <c r="J105" s="53">
        <v>5</v>
      </c>
      <c r="K105" s="55">
        <f>SUM(B105:J105)</f>
        <v>40</v>
      </c>
      <c r="L105" s="53">
        <v>3</v>
      </c>
      <c r="M105" s="54">
        <v>5</v>
      </c>
      <c r="N105" s="53">
        <v>5</v>
      </c>
      <c r="O105" s="54">
        <v>4</v>
      </c>
      <c r="P105" s="53">
        <v>4</v>
      </c>
      <c r="Q105" s="54">
        <v>4</v>
      </c>
      <c r="R105" s="53">
        <v>4</v>
      </c>
      <c r="S105" s="54">
        <v>3</v>
      </c>
      <c r="T105" s="53">
        <v>6</v>
      </c>
      <c r="U105" s="56">
        <f>SUM(L105:T105)</f>
        <v>38</v>
      </c>
      <c r="V105" s="57">
        <f>K105+U105</f>
        <v>78</v>
      </c>
    </row>
    <row r="106" spans="1:22">
      <c r="A106" s="60" t="str">
        <f>'Players by Team'!M37</f>
        <v>AVREE FIELDS</v>
      </c>
      <c r="B106" s="53">
        <v>4</v>
      </c>
      <c r="C106" s="54">
        <v>3</v>
      </c>
      <c r="D106" s="53">
        <v>5</v>
      </c>
      <c r="E106" s="54">
        <v>5</v>
      </c>
      <c r="F106" s="53">
        <v>7</v>
      </c>
      <c r="G106" s="54">
        <v>3</v>
      </c>
      <c r="H106" s="53">
        <v>5</v>
      </c>
      <c r="I106" s="54">
        <v>6</v>
      </c>
      <c r="J106" s="53">
        <v>5</v>
      </c>
      <c r="K106" s="55">
        <f>SUM(B106:J106)</f>
        <v>43</v>
      </c>
      <c r="L106" s="53">
        <v>4</v>
      </c>
      <c r="M106" s="54">
        <v>5</v>
      </c>
      <c r="N106" s="53">
        <v>5</v>
      </c>
      <c r="O106" s="54">
        <v>6</v>
      </c>
      <c r="P106" s="53">
        <v>4</v>
      </c>
      <c r="Q106" s="54">
        <v>4</v>
      </c>
      <c r="R106" s="53">
        <v>6</v>
      </c>
      <c r="S106" s="54">
        <v>4</v>
      </c>
      <c r="T106" s="53">
        <v>5</v>
      </c>
      <c r="U106" s="56">
        <f>SUM(L106:T106)</f>
        <v>43</v>
      </c>
      <c r="V106" s="57">
        <f>K106+U106</f>
        <v>86</v>
      </c>
    </row>
    <row r="107" spans="1:22">
      <c r="A107" s="60">
        <f>'Players by Team'!M38</f>
        <v>0</v>
      </c>
      <c r="B107" s="53"/>
      <c r="C107" s="54"/>
      <c r="D107" s="53"/>
      <c r="E107" s="54"/>
      <c r="F107" s="53"/>
      <c r="G107" s="54"/>
      <c r="H107" s="53"/>
      <c r="I107" s="54"/>
      <c r="J107" s="53"/>
      <c r="K107" s="55">
        <f>SUM(B107:J107)</f>
        <v>0</v>
      </c>
      <c r="L107" s="53"/>
      <c r="M107" s="54"/>
      <c r="N107" s="53"/>
      <c r="O107" s="54"/>
      <c r="P107" s="53"/>
      <c r="Q107" s="54"/>
      <c r="R107" s="53"/>
      <c r="S107" s="54"/>
      <c r="T107" s="53"/>
      <c r="U107" s="56">
        <f>SUM(L107:T107)</f>
        <v>0</v>
      </c>
      <c r="V107" s="57">
        <f>K107+U107</f>
        <v>0</v>
      </c>
    </row>
    <row r="109" spans="1:22" ht="15.75">
      <c r="A109" s="101" t="str">
        <f>'Players by Team'!A41</f>
        <v>PERMIAN</v>
      </c>
      <c r="B109" s="19">
        <v>1</v>
      </c>
      <c r="C109" s="19">
        <v>2</v>
      </c>
      <c r="D109" s="19">
        <v>3</v>
      </c>
      <c r="E109" s="19">
        <v>4</v>
      </c>
      <c r="F109" s="19">
        <v>5</v>
      </c>
      <c r="G109" s="19">
        <v>6</v>
      </c>
      <c r="H109" s="19">
        <v>7</v>
      </c>
      <c r="I109" s="19">
        <v>8</v>
      </c>
      <c r="J109" s="19">
        <v>9</v>
      </c>
      <c r="K109" s="21" t="s">
        <v>27</v>
      </c>
      <c r="L109" s="21">
        <v>10</v>
      </c>
      <c r="M109" s="21">
        <v>11</v>
      </c>
      <c r="N109" s="21">
        <v>12</v>
      </c>
      <c r="O109" s="21">
        <v>13</v>
      </c>
      <c r="P109" s="21">
        <v>14</v>
      </c>
      <c r="Q109" s="21">
        <v>15</v>
      </c>
      <c r="R109" s="21">
        <v>16</v>
      </c>
      <c r="S109" s="21">
        <v>17</v>
      </c>
      <c r="T109" s="21">
        <v>18</v>
      </c>
      <c r="U109" s="21" t="s">
        <v>28</v>
      </c>
      <c r="V109" s="21" t="s">
        <v>2</v>
      </c>
    </row>
    <row r="110" spans="1:22">
      <c r="A110" s="60" t="str">
        <f>'Players by Team'!A42</f>
        <v>ADRIANNA HERNANDEZ</v>
      </c>
      <c r="B110" s="53">
        <v>5</v>
      </c>
      <c r="C110" s="54">
        <v>4</v>
      </c>
      <c r="D110" s="53">
        <v>5</v>
      </c>
      <c r="E110" s="54">
        <v>4</v>
      </c>
      <c r="F110" s="53">
        <v>6</v>
      </c>
      <c r="G110" s="54">
        <v>4</v>
      </c>
      <c r="H110" s="53">
        <v>4</v>
      </c>
      <c r="I110" s="54">
        <v>7</v>
      </c>
      <c r="J110" s="53">
        <v>5</v>
      </c>
      <c r="K110" s="55">
        <f>SUM(B110:J110)</f>
        <v>44</v>
      </c>
      <c r="L110" s="53">
        <v>6</v>
      </c>
      <c r="M110" s="54">
        <v>6</v>
      </c>
      <c r="N110" s="53">
        <v>5</v>
      </c>
      <c r="O110" s="54">
        <v>5</v>
      </c>
      <c r="P110" s="53">
        <v>4</v>
      </c>
      <c r="Q110" s="54">
        <v>5</v>
      </c>
      <c r="R110" s="53">
        <v>5</v>
      </c>
      <c r="S110" s="54">
        <v>5</v>
      </c>
      <c r="T110" s="53">
        <v>6</v>
      </c>
      <c r="U110" s="56">
        <f>SUM(L110:T110)</f>
        <v>47</v>
      </c>
      <c r="V110" s="57">
        <f>K110+U110</f>
        <v>91</v>
      </c>
    </row>
    <row r="111" spans="1:22">
      <c r="A111" s="60" t="str">
        <f>'Players by Team'!A43</f>
        <v>MARINA SOLIS</v>
      </c>
      <c r="B111" s="53">
        <v>5</v>
      </c>
      <c r="C111" s="54">
        <v>4</v>
      </c>
      <c r="D111" s="53">
        <v>4</v>
      </c>
      <c r="E111" s="54">
        <v>4</v>
      </c>
      <c r="F111" s="53">
        <v>6</v>
      </c>
      <c r="G111" s="54">
        <v>3</v>
      </c>
      <c r="H111" s="53">
        <v>6</v>
      </c>
      <c r="I111" s="54">
        <v>5</v>
      </c>
      <c r="J111" s="53">
        <v>5</v>
      </c>
      <c r="K111" s="55">
        <f>SUM(B111:J111)</f>
        <v>42</v>
      </c>
      <c r="L111" s="53">
        <v>3</v>
      </c>
      <c r="M111" s="54">
        <v>4</v>
      </c>
      <c r="N111" s="53">
        <v>5</v>
      </c>
      <c r="O111" s="54">
        <v>6</v>
      </c>
      <c r="P111" s="53">
        <v>4</v>
      </c>
      <c r="Q111" s="54">
        <v>6</v>
      </c>
      <c r="R111" s="53">
        <v>4</v>
      </c>
      <c r="S111" s="54">
        <v>6</v>
      </c>
      <c r="T111" s="53">
        <v>6</v>
      </c>
      <c r="U111" s="56">
        <f>SUM(L111:T111)</f>
        <v>44</v>
      </c>
      <c r="V111" s="57">
        <f>K111+U111</f>
        <v>86</v>
      </c>
    </row>
    <row r="112" spans="1:22">
      <c r="A112" s="60" t="str">
        <f>'Players by Team'!A44</f>
        <v>ANGELA AGUIRRE</v>
      </c>
      <c r="B112" s="53">
        <v>5</v>
      </c>
      <c r="C112" s="54">
        <v>3</v>
      </c>
      <c r="D112" s="53">
        <v>4</v>
      </c>
      <c r="E112" s="54">
        <v>5</v>
      </c>
      <c r="F112" s="53">
        <v>6</v>
      </c>
      <c r="G112" s="54">
        <v>3</v>
      </c>
      <c r="H112" s="53">
        <v>4</v>
      </c>
      <c r="I112" s="54">
        <v>7</v>
      </c>
      <c r="J112" s="53">
        <v>4</v>
      </c>
      <c r="K112" s="55">
        <f>SUM(B112:J112)</f>
        <v>41</v>
      </c>
      <c r="L112" s="53">
        <v>4</v>
      </c>
      <c r="M112" s="54">
        <v>4</v>
      </c>
      <c r="N112" s="53">
        <v>5</v>
      </c>
      <c r="O112" s="54">
        <v>4</v>
      </c>
      <c r="P112" s="53">
        <v>4</v>
      </c>
      <c r="Q112" s="54">
        <v>4</v>
      </c>
      <c r="R112" s="53">
        <v>6</v>
      </c>
      <c r="S112" s="54">
        <v>4</v>
      </c>
      <c r="T112" s="53">
        <v>6</v>
      </c>
      <c r="U112" s="56">
        <f>SUM(L112:T112)</f>
        <v>41</v>
      </c>
      <c r="V112" s="57">
        <f>K112+U112</f>
        <v>82</v>
      </c>
    </row>
    <row r="113" spans="1:22">
      <c r="A113" s="60" t="str">
        <f>'Players by Team'!A45</f>
        <v>JOCELYN DOMINGUEZ</v>
      </c>
      <c r="B113" s="53">
        <v>5</v>
      </c>
      <c r="C113" s="54">
        <v>5</v>
      </c>
      <c r="D113" s="53">
        <v>6</v>
      </c>
      <c r="E113" s="54">
        <v>5</v>
      </c>
      <c r="F113" s="53">
        <v>7</v>
      </c>
      <c r="G113" s="54">
        <v>5</v>
      </c>
      <c r="H113" s="53">
        <v>8</v>
      </c>
      <c r="I113" s="54">
        <v>7</v>
      </c>
      <c r="J113" s="53">
        <v>7</v>
      </c>
      <c r="K113" s="55">
        <f>SUM(B113:J113)</f>
        <v>55</v>
      </c>
      <c r="L113" s="53">
        <v>3</v>
      </c>
      <c r="M113" s="54">
        <v>9</v>
      </c>
      <c r="N113" s="53">
        <v>5</v>
      </c>
      <c r="O113" s="54">
        <v>6</v>
      </c>
      <c r="P113" s="53">
        <v>4</v>
      </c>
      <c r="Q113" s="54">
        <v>6</v>
      </c>
      <c r="R113" s="53">
        <v>6</v>
      </c>
      <c r="S113" s="54">
        <v>6</v>
      </c>
      <c r="T113" s="53">
        <v>9</v>
      </c>
      <c r="U113" s="56">
        <f>SUM(L113:T113)</f>
        <v>54</v>
      </c>
      <c r="V113" s="57">
        <f>K113+U113</f>
        <v>109</v>
      </c>
    </row>
    <row r="114" spans="1:22">
      <c r="A114" s="60" t="str">
        <f>'Players by Team'!A46</f>
        <v>KYNDAL WARD</v>
      </c>
      <c r="B114" s="53">
        <v>9</v>
      </c>
      <c r="C114" s="54">
        <v>5</v>
      </c>
      <c r="D114" s="53">
        <v>5</v>
      </c>
      <c r="E114" s="54">
        <v>5</v>
      </c>
      <c r="F114" s="53">
        <v>7</v>
      </c>
      <c r="G114" s="54">
        <v>4</v>
      </c>
      <c r="H114" s="53">
        <v>6</v>
      </c>
      <c r="I114" s="54">
        <v>7</v>
      </c>
      <c r="J114" s="53">
        <v>6</v>
      </c>
      <c r="K114" s="55">
        <f>SUM(B114:J114)</f>
        <v>54</v>
      </c>
      <c r="L114" s="53">
        <v>5</v>
      </c>
      <c r="M114" s="54">
        <v>7</v>
      </c>
      <c r="N114" s="53">
        <v>8</v>
      </c>
      <c r="O114" s="54">
        <v>6</v>
      </c>
      <c r="P114" s="53">
        <v>4</v>
      </c>
      <c r="Q114" s="54">
        <v>6</v>
      </c>
      <c r="R114" s="53">
        <v>8</v>
      </c>
      <c r="S114" s="54">
        <v>6</v>
      </c>
      <c r="T114" s="53">
        <v>7</v>
      </c>
      <c r="U114" s="56">
        <f>SUM(L114:T114)</f>
        <v>57</v>
      </c>
      <c r="V114" s="57">
        <f>K114+U114</f>
        <v>111</v>
      </c>
    </row>
    <row r="116" spans="1:22" ht="15.75">
      <c r="A116" s="101" t="str">
        <f>'Players by Team'!G41</f>
        <v>REAGAN</v>
      </c>
      <c r="B116" s="19">
        <v>1</v>
      </c>
      <c r="C116" s="19">
        <v>2</v>
      </c>
      <c r="D116" s="19">
        <v>3</v>
      </c>
      <c r="E116" s="19">
        <v>4</v>
      </c>
      <c r="F116" s="19">
        <v>5</v>
      </c>
      <c r="G116" s="19">
        <v>6</v>
      </c>
      <c r="H116" s="19">
        <v>7</v>
      </c>
      <c r="I116" s="19">
        <v>8</v>
      </c>
      <c r="J116" s="19">
        <v>9</v>
      </c>
      <c r="K116" s="21" t="s">
        <v>27</v>
      </c>
      <c r="L116" s="21">
        <v>10</v>
      </c>
      <c r="M116" s="21">
        <v>11</v>
      </c>
      <c r="N116" s="21">
        <v>12</v>
      </c>
      <c r="O116" s="21">
        <v>13</v>
      </c>
      <c r="P116" s="21">
        <v>14</v>
      </c>
      <c r="Q116" s="21">
        <v>15</v>
      </c>
      <c r="R116" s="21">
        <v>16</v>
      </c>
      <c r="S116" s="21">
        <v>17</v>
      </c>
      <c r="T116" s="21">
        <v>18</v>
      </c>
      <c r="U116" s="21" t="s">
        <v>28</v>
      </c>
      <c r="V116" s="21" t="s">
        <v>2</v>
      </c>
    </row>
    <row r="117" spans="1:22">
      <c r="A117" s="60" t="str">
        <f>'Players by Team'!G42</f>
        <v>MICHELLE BECKER</v>
      </c>
      <c r="B117" s="53">
        <v>4</v>
      </c>
      <c r="C117" s="54">
        <v>3</v>
      </c>
      <c r="D117" s="53">
        <v>4</v>
      </c>
      <c r="E117" s="54">
        <v>4</v>
      </c>
      <c r="F117" s="53">
        <v>5</v>
      </c>
      <c r="G117" s="54">
        <v>2</v>
      </c>
      <c r="H117" s="53">
        <v>4</v>
      </c>
      <c r="I117" s="54">
        <v>5</v>
      </c>
      <c r="J117" s="53">
        <v>6</v>
      </c>
      <c r="K117" s="55">
        <f>SUM(B117:J117)</f>
        <v>37</v>
      </c>
      <c r="L117" s="53">
        <v>3</v>
      </c>
      <c r="M117" s="54">
        <v>4</v>
      </c>
      <c r="N117" s="53">
        <v>5</v>
      </c>
      <c r="O117" s="54">
        <v>5</v>
      </c>
      <c r="P117" s="53">
        <v>3</v>
      </c>
      <c r="Q117" s="54">
        <v>3</v>
      </c>
      <c r="R117" s="53">
        <v>4</v>
      </c>
      <c r="S117" s="54">
        <v>4</v>
      </c>
      <c r="T117" s="53">
        <v>3</v>
      </c>
      <c r="U117" s="56">
        <f>SUM(L117:T117)</f>
        <v>34</v>
      </c>
      <c r="V117" s="57">
        <f>K117+U117</f>
        <v>71</v>
      </c>
    </row>
    <row r="118" spans="1:22">
      <c r="A118" s="60" t="str">
        <f>'Players by Team'!G43</f>
        <v>KINSEY RAY</v>
      </c>
      <c r="B118" s="53">
        <v>5</v>
      </c>
      <c r="C118" s="54">
        <v>4</v>
      </c>
      <c r="D118" s="53">
        <v>4</v>
      </c>
      <c r="E118" s="54">
        <v>4</v>
      </c>
      <c r="F118" s="53">
        <v>5</v>
      </c>
      <c r="G118" s="54">
        <v>3</v>
      </c>
      <c r="H118" s="53">
        <v>5</v>
      </c>
      <c r="I118" s="54">
        <v>6</v>
      </c>
      <c r="J118" s="53">
        <v>3</v>
      </c>
      <c r="K118" s="55">
        <f>SUM(B118:J118)</f>
        <v>39</v>
      </c>
      <c r="L118" s="53">
        <v>2</v>
      </c>
      <c r="M118" s="54">
        <v>4</v>
      </c>
      <c r="N118" s="53">
        <v>5</v>
      </c>
      <c r="O118" s="54">
        <v>4</v>
      </c>
      <c r="P118" s="53">
        <v>4</v>
      </c>
      <c r="Q118" s="54">
        <v>4</v>
      </c>
      <c r="R118" s="53">
        <v>3</v>
      </c>
      <c r="S118" s="54">
        <v>4</v>
      </c>
      <c r="T118" s="53">
        <v>4</v>
      </c>
      <c r="U118" s="56">
        <f>SUM(L118:T118)</f>
        <v>34</v>
      </c>
      <c r="V118" s="57">
        <f>K118+U118</f>
        <v>73</v>
      </c>
    </row>
    <row r="119" spans="1:22">
      <c r="A119" s="60" t="str">
        <f>'Players by Team'!G44</f>
        <v>KAYLEE CRUZ</v>
      </c>
      <c r="B119" s="53">
        <v>5</v>
      </c>
      <c r="C119" s="54">
        <v>4</v>
      </c>
      <c r="D119" s="53">
        <v>4</v>
      </c>
      <c r="E119" s="54">
        <v>6</v>
      </c>
      <c r="F119" s="53">
        <v>5</v>
      </c>
      <c r="G119" s="54">
        <v>3</v>
      </c>
      <c r="H119" s="53">
        <v>6</v>
      </c>
      <c r="I119" s="54">
        <v>6</v>
      </c>
      <c r="J119" s="53">
        <v>6</v>
      </c>
      <c r="K119" s="55">
        <f>SUM(B119:J119)</f>
        <v>45</v>
      </c>
      <c r="L119" s="53">
        <v>3</v>
      </c>
      <c r="M119" s="54">
        <v>4</v>
      </c>
      <c r="N119" s="53">
        <v>5</v>
      </c>
      <c r="O119" s="54">
        <v>5</v>
      </c>
      <c r="P119" s="53">
        <v>4</v>
      </c>
      <c r="Q119" s="54">
        <v>4</v>
      </c>
      <c r="R119" s="53">
        <v>7</v>
      </c>
      <c r="S119" s="54">
        <v>5</v>
      </c>
      <c r="T119" s="53">
        <v>5</v>
      </c>
      <c r="U119" s="56">
        <f>SUM(L119:T119)</f>
        <v>42</v>
      </c>
      <c r="V119" s="57">
        <f>K119+U119</f>
        <v>87</v>
      </c>
    </row>
    <row r="120" spans="1:22">
      <c r="A120" s="60" t="str">
        <f>'Players by Team'!G45</f>
        <v>SYDNEY SIMS</v>
      </c>
      <c r="B120" s="53">
        <v>5</v>
      </c>
      <c r="C120" s="54">
        <v>4</v>
      </c>
      <c r="D120" s="53">
        <v>5</v>
      </c>
      <c r="E120" s="54">
        <v>6</v>
      </c>
      <c r="F120" s="53">
        <v>5</v>
      </c>
      <c r="G120" s="54">
        <v>4</v>
      </c>
      <c r="H120" s="53">
        <v>4</v>
      </c>
      <c r="I120" s="54">
        <v>8</v>
      </c>
      <c r="J120" s="53">
        <v>4</v>
      </c>
      <c r="K120" s="55">
        <f>SUM(B120:J120)</f>
        <v>45</v>
      </c>
      <c r="L120" s="53">
        <v>4</v>
      </c>
      <c r="M120" s="54">
        <v>5</v>
      </c>
      <c r="N120" s="53">
        <v>6</v>
      </c>
      <c r="O120" s="54">
        <v>5</v>
      </c>
      <c r="P120" s="53">
        <v>6</v>
      </c>
      <c r="Q120" s="54">
        <v>6</v>
      </c>
      <c r="R120" s="53">
        <v>4</v>
      </c>
      <c r="S120" s="54">
        <v>6</v>
      </c>
      <c r="T120" s="53">
        <v>6</v>
      </c>
      <c r="U120" s="56">
        <f>SUM(L120:T120)</f>
        <v>48</v>
      </c>
      <c r="V120" s="57">
        <f>K120+U120</f>
        <v>93</v>
      </c>
    </row>
    <row r="121" spans="1:22">
      <c r="A121" s="60" t="str">
        <f>'Players by Team'!G46</f>
        <v>LAUREN ALFARO</v>
      </c>
      <c r="B121" s="53">
        <v>4</v>
      </c>
      <c r="C121" s="54">
        <v>4</v>
      </c>
      <c r="D121" s="53">
        <v>5</v>
      </c>
      <c r="E121" s="54">
        <v>5</v>
      </c>
      <c r="F121" s="53">
        <v>6</v>
      </c>
      <c r="G121" s="54">
        <v>4</v>
      </c>
      <c r="H121" s="53">
        <v>3</v>
      </c>
      <c r="I121" s="54">
        <v>5</v>
      </c>
      <c r="J121" s="53">
        <v>5</v>
      </c>
      <c r="K121" s="55">
        <f>SUM(B121:J121)</f>
        <v>41</v>
      </c>
      <c r="L121" s="53">
        <v>4</v>
      </c>
      <c r="M121" s="54">
        <v>5</v>
      </c>
      <c r="N121" s="53">
        <v>9</v>
      </c>
      <c r="O121" s="54">
        <v>5</v>
      </c>
      <c r="P121" s="53">
        <v>5</v>
      </c>
      <c r="Q121" s="54">
        <v>5</v>
      </c>
      <c r="R121" s="53">
        <v>6</v>
      </c>
      <c r="S121" s="54">
        <v>6</v>
      </c>
      <c r="T121" s="53">
        <v>5</v>
      </c>
      <c r="U121" s="56">
        <f>SUM(L121:T121)</f>
        <v>50</v>
      </c>
      <c r="V121" s="57">
        <f>K121+U121</f>
        <v>91</v>
      </c>
    </row>
    <row r="123" spans="1:22" ht="15.75">
      <c r="A123" s="101" t="str">
        <f>'Players by Team'!M41</f>
        <v xml:space="preserve">SOUTHLAKE </v>
      </c>
      <c r="B123" s="19">
        <v>1</v>
      </c>
      <c r="C123" s="19">
        <v>2</v>
      </c>
      <c r="D123" s="19">
        <v>3</v>
      </c>
      <c r="E123" s="19">
        <v>4</v>
      </c>
      <c r="F123" s="19">
        <v>5</v>
      </c>
      <c r="G123" s="19">
        <v>6</v>
      </c>
      <c r="H123" s="19">
        <v>7</v>
      </c>
      <c r="I123" s="19">
        <v>8</v>
      </c>
      <c r="J123" s="19">
        <v>9</v>
      </c>
      <c r="K123" s="21" t="s">
        <v>27</v>
      </c>
      <c r="L123" s="21">
        <v>10</v>
      </c>
      <c r="M123" s="21">
        <v>11</v>
      </c>
      <c r="N123" s="21">
        <v>12</v>
      </c>
      <c r="O123" s="21">
        <v>13</v>
      </c>
      <c r="P123" s="21">
        <v>14</v>
      </c>
      <c r="Q123" s="21">
        <v>15</v>
      </c>
      <c r="R123" s="21">
        <v>16</v>
      </c>
      <c r="S123" s="21">
        <v>17</v>
      </c>
      <c r="T123" s="21">
        <v>18</v>
      </c>
      <c r="U123" s="21" t="s">
        <v>28</v>
      </c>
      <c r="V123" s="21" t="s">
        <v>2</v>
      </c>
    </row>
    <row r="124" spans="1:22">
      <c r="A124" s="60" t="str">
        <f>'Players by Team'!M42</f>
        <v>STEPHANIE LEE</v>
      </c>
      <c r="B124" s="53">
        <v>4</v>
      </c>
      <c r="C124" s="54">
        <v>3</v>
      </c>
      <c r="D124" s="53">
        <v>3</v>
      </c>
      <c r="E124" s="54">
        <v>4</v>
      </c>
      <c r="F124" s="53">
        <v>4</v>
      </c>
      <c r="G124" s="54">
        <v>4</v>
      </c>
      <c r="H124" s="53">
        <v>4</v>
      </c>
      <c r="I124" s="54">
        <v>6</v>
      </c>
      <c r="J124" s="53">
        <v>4</v>
      </c>
      <c r="K124" s="55">
        <f>SUM(B124:J124)</f>
        <v>36</v>
      </c>
      <c r="L124" s="53">
        <v>3</v>
      </c>
      <c r="M124" s="54">
        <v>4</v>
      </c>
      <c r="N124" s="53">
        <v>5</v>
      </c>
      <c r="O124" s="54">
        <v>4</v>
      </c>
      <c r="P124" s="53">
        <v>3</v>
      </c>
      <c r="Q124" s="54">
        <v>4</v>
      </c>
      <c r="R124" s="53">
        <v>4</v>
      </c>
      <c r="S124" s="54">
        <v>4</v>
      </c>
      <c r="T124" s="53">
        <v>5</v>
      </c>
      <c r="U124" s="56">
        <f>SUM(L124:T124)</f>
        <v>36</v>
      </c>
      <c r="V124" s="57">
        <f>K124+U124</f>
        <v>72</v>
      </c>
    </row>
    <row r="125" spans="1:22">
      <c r="A125" s="60" t="str">
        <f>'Players by Team'!M43</f>
        <v>MICHELLE ZHOU</v>
      </c>
      <c r="B125" s="53">
        <v>4</v>
      </c>
      <c r="C125" s="54">
        <v>3</v>
      </c>
      <c r="D125" s="53">
        <v>4</v>
      </c>
      <c r="E125" s="54">
        <v>4</v>
      </c>
      <c r="F125" s="53">
        <v>5</v>
      </c>
      <c r="G125" s="54">
        <v>2</v>
      </c>
      <c r="H125" s="53">
        <v>4</v>
      </c>
      <c r="I125" s="54">
        <v>5</v>
      </c>
      <c r="J125" s="53">
        <v>4</v>
      </c>
      <c r="K125" s="55">
        <f>SUM(B125:J125)</f>
        <v>35</v>
      </c>
      <c r="L125" s="53">
        <v>2</v>
      </c>
      <c r="M125" s="54">
        <v>4</v>
      </c>
      <c r="N125" s="53">
        <v>5</v>
      </c>
      <c r="O125" s="54">
        <v>5</v>
      </c>
      <c r="P125" s="53">
        <v>3</v>
      </c>
      <c r="Q125" s="54">
        <v>4</v>
      </c>
      <c r="R125" s="53">
        <v>4</v>
      </c>
      <c r="S125" s="54">
        <v>4</v>
      </c>
      <c r="T125" s="53">
        <v>5</v>
      </c>
      <c r="U125" s="56">
        <f>SUM(L125:T125)</f>
        <v>36</v>
      </c>
      <c r="V125" s="57">
        <f>K125+U125</f>
        <v>71</v>
      </c>
    </row>
    <row r="126" spans="1:22">
      <c r="A126" s="60" t="str">
        <f>'Players by Team'!M44</f>
        <v>ASHTON BEGLEY</v>
      </c>
      <c r="B126" s="53">
        <v>4</v>
      </c>
      <c r="C126" s="54">
        <v>4</v>
      </c>
      <c r="D126" s="53">
        <v>4</v>
      </c>
      <c r="E126" s="54">
        <v>5</v>
      </c>
      <c r="F126" s="53">
        <v>4</v>
      </c>
      <c r="G126" s="54">
        <v>3</v>
      </c>
      <c r="H126" s="53">
        <v>4</v>
      </c>
      <c r="I126" s="54">
        <v>5</v>
      </c>
      <c r="J126" s="53">
        <v>5</v>
      </c>
      <c r="K126" s="55">
        <f>SUM(B126:J126)</f>
        <v>38</v>
      </c>
      <c r="L126" s="53">
        <v>4</v>
      </c>
      <c r="M126" s="54">
        <v>4</v>
      </c>
      <c r="N126" s="53">
        <v>5</v>
      </c>
      <c r="O126" s="54">
        <v>5</v>
      </c>
      <c r="P126" s="53">
        <v>4</v>
      </c>
      <c r="Q126" s="54">
        <v>4</v>
      </c>
      <c r="R126" s="53">
        <v>4</v>
      </c>
      <c r="S126" s="54">
        <v>4</v>
      </c>
      <c r="T126" s="53">
        <v>5</v>
      </c>
      <c r="U126" s="56">
        <f>SUM(L126:T126)</f>
        <v>39</v>
      </c>
      <c r="V126" s="57">
        <f>K126+U126</f>
        <v>77</v>
      </c>
    </row>
    <row r="127" spans="1:22">
      <c r="A127" s="60" t="str">
        <f>'Players by Team'!M45</f>
        <v>KAREN LEE</v>
      </c>
      <c r="B127" s="53">
        <v>4</v>
      </c>
      <c r="C127" s="54">
        <v>4</v>
      </c>
      <c r="D127" s="53">
        <v>5</v>
      </c>
      <c r="E127" s="54">
        <v>4</v>
      </c>
      <c r="F127" s="53">
        <v>5</v>
      </c>
      <c r="G127" s="54">
        <v>3</v>
      </c>
      <c r="H127" s="53">
        <v>4</v>
      </c>
      <c r="I127" s="54">
        <v>7</v>
      </c>
      <c r="J127" s="53">
        <v>5</v>
      </c>
      <c r="K127" s="55">
        <f>SUM(B127:J127)</f>
        <v>41</v>
      </c>
      <c r="L127" s="53">
        <v>3</v>
      </c>
      <c r="M127" s="54">
        <v>5</v>
      </c>
      <c r="N127" s="53">
        <v>6</v>
      </c>
      <c r="O127" s="54">
        <v>4</v>
      </c>
      <c r="P127" s="53">
        <v>5</v>
      </c>
      <c r="Q127" s="54">
        <v>4</v>
      </c>
      <c r="R127" s="53">
        <v>3</v>
      </c>
      <c r="S127" s="54">
        <v>4</v>
      </c>
      <c r="T127" s="53">
        <v>8</v>
      </c>
      <c r="U127" s="56">
        <f>SUM(L127:T127)</f>
        <v>42</v>
      </c>
      <c r="V127" s="57">
        <f>K127+U127</f>
        <v>83</v>
      </c>
    </row>
    <row r="128" spans="1:22">
      <c r="A128" s="60" t="str">
        <f>'Players by Team'!M46</f>
        <v>SARAH STONE</v>
      </c>
      <c r="B128" s="53">
        <v>4</v>
      </c>
      <c r="C128" s="54">
        <v>4</v>
      </c>
      <c r="D128" s="53">
        <v>5</v>
      </c>
      <c r="E128" s="54">
        <v>4</v>
      </c>
      <c r="F128" s="53">
        <v>6</v>
      </c>
      <c r="G128" s="54">
        <v>3</v>
      </c>
      <c r="H128" s="53">
        <v>4</v>
      </c>
      <c r="I128" s="54">
        <v>5</v>
      </c>
      <c r="J128" s="53">
        <v>5</v>
      </c>
      <c r="K128" s="55">
        <f>SUM(B128:J128)</f>
        <v>40</v>
      </c>
      <c r="L128" s="53">
        <v>2</v>
      </c>
      <c r="M128" s="54">
        <v>5</v>
      </c>
      <c r="N128" s="53">
        <v>4</v>
      </c>
      <c r="O128" s="54">
        <v>4</v>
      </c>
      <c r="P128" s="53">
        <v>4</v>
      </c>
      <c r="Q128" s="54">
        <v>6</v>
      </c>
      <c r="R128" s="53">
        <v>4</v>
      </c>
      <c r="S128" s="54">
        <v>5</v>
      </c>
      <c r="T128" s="53">
        <v>5</v>
      </c>
      <c r="U128" s="56">
        <f>SUM(L128:T128)</f>
        <v>39</v>
      </c>
      <c r="V128" s="57">
        <f>K128+U128</f>
        <v>79</v>
      </c>
    </row>
    <row r="130" spans="1:22" ht="15.75">
      <c r="A130" s="101" t="str">
        <f>'Players by Team'!A49</f>
        <v>WOODLANDS</v>
      </c>
      <c r="B130" s="19">
        <v>1</v>
      </c>
      <c r="C130" s="19">
        <v>2</v>
      </c>
      <c r="D130" s="19">
        <v>3</v>
      </c>
      <c r="E130" s="19">
        <v>4</v>
      </c>
      <c r="F130" s="19">
        <v>5</v>
      </c>
      <c r="G130" s="19">
        <v>6</v>
      </c>
      <c r="H130" s="19">
        <v>7</v>
      </c>
      <c r="I130" s="19">
        <v>8</v>
      </c>
      <c r="J130" s="19">
        <v>9</v>
      </c>
      <c r="K130" s="111" t="s">
        <v>27</v>
      </c>
      <c r="L130" s="111">
        <v>10</v>
      </c>
      <c r="M130" s="111">
        <v>11</v>
      </c>
      <c r="N130" s="111">
        <v>12</v>
      </c>
      <c r="O130" s="111">
        <v>13</v>
      </c>
      <c r="P130" s="111">
        <v>14</v>
      </c>
      <c r="Q130" s="111">
        <v>15</v>
      </c>
      <c r="R130" s="111">
        <v>16</v>
      </c>
      <c r="S130" s="111">
        <v>17</v>
      </c>
      <c r="T130" s="111">
        <v>18</v>
      </c>
      <c r="U130" s="111" t="s">
        <v>28</v>
      </c>
      <c r="V130" s="111" t="s">
        <v>2</v>
      </c>
    </row>
    <row r="131" spans="1:22">
      <c r="A131" s="60" t="str">
        <f>'Players by Team'!A50</f>
        <v>KARINA BENAVIDES</v>
      </c>
      <c r="B131" s="53">
        <v>4</v>
      </c>
      <c r="C131" s="54">
        <v>2</v>
      </c>
      <c r="D131" s="53">
        <v>4</v>
      </c>
      <c r="E131" s="54">
        <v>4</v>
      </c>
      <c r="F131" s="53">
        <v>5</v>
      </c>
      <c r="G131" s="54">
        <v>2</v>
      </c>
      <c r="H131" s="53">
        <v>4</v>
      </c>
      <c r="I131" s="54">
        <v>5</v>
      </c>
      <c r="J131" s="53">
        <v>4</v>
      </c>
      <c r="K131" s="55">
        <f>SUM(B131:J131)</f>
        <v>34</v>
      </c>
      <c r="L131" s="53">
        <v>4</v>
      </c>
      <c r="M131" s="54">
        <v>4</v>
      </c>
      <c r="N131" s="53">
        <v>4</v>
      </c>
      <c r="O131" s="54">
        <v>4</v>
      </c>
      <c r="P131" s="53">
        <v>3</v>
      </c>
      <c r="Q131" s="54">
        <v>4</v>
      </c>
      <c r="R131" s="53">
        <v>4</v>
      </c>
      <c r="S131" s="54">
        <v>5</v>
      </c>
      <c r="T131" s="53">
        <v>4</v>
      </c>
      <c r="U131" s="56">
        <f>SUM(L131:T131)</f>
        <v>36</v>
      </c>
      <c r="V131" s="57">
        <f>K131+U131</f>
        <v>70</v>
      </c>
    </row>
    <row r="132" spans="1:22">
      <c r="A132" s="60" t="str">
        <f>'Players by Team'!A51</f>
        <v>AVERY BLAKE</v>
      </c>
      <c r="B132" s="53">
        <v>4</v>
      </c>
      <c r="C132" s="54">
        <v>4</v>
      </c>
      <c r="D132" s="53">
        <v>5</v>
      </c>
      <c r="E132" s="54">
        <v>3</v>
      </c>
      <c r="F132" s="53">
        <v>5</v>
      </c>
      <c r="G132" s="54">
        <v>2</v>
      </c>
      <c r="H132" s="53">
        <v>6</v>
      </c>
      <c r="I132" s="54">
        <v>5</v>
      </c>
      <c r="J132" s="53">
        <v>4</v>
      </c>
      <c r="K132" s="55">
        <f>SUM(B132:J132)</f>
        <v>38</v>
      </c>
      <c r="L132" s="53">
        <v>4</v>
      </c>
      <c r="M132" s="54">
        <v>4</v>
      </c>
      <c r="N132" s="53">
        <v>5</v>
      </c>
      <c r="O132" s="54">
        <v>3</v>
      </c>
      <c r="P132" s="53">
        <v>3</v>
      </c>
      <c r="Q132" s="54">
        <v>4</v>
      </c>
      <c r="R132" s="53">
        <v>6</v>
      </c>
      <c r="S132" s="54">
        <v>4</v>
      </c>
      <c r="T132" s="53">
        <v>5</v>
      </c>
      <c r="U132" s="56">
        <f>SUM(L132:T132)</f>
        <v>38</v>
      </c>
      <c r="V132" s="57">
        <f>K132+U132</f>
        <v>76</v>
      </c>
    </row>
    <row r="133" spans="1:22">
      <c r="A133" s="60" t="str">
        <f>'Players by Team'!A52</f>
        <v>AVA BRUNER</v>
      </c>
      <c r="B133" s="53">
        <v>5</v>
      </c>
      <c r="C133" s="54">
        <v>3</v>
      </c>
      <c r="D133" s="53">
        <v>3</v>
      </c>
      <c r="E133" s="54">
        <v>4</v>
      </c>
      <c r="F133" s="53">
        <v>5</v>
      </c>
      <c r="G133" s="54">
        <v>3</v>
      </c>
      <c r="H133" s="53">
        <v>4</v>
      </c>
      <c r="I133" s="54">
        <v>5</v>
      </c>
      <c r="J133" s="53">
        <v>4</v>
      </c>
      <c r="K133" s="55">
        <f>SUM(B133:J133)</f>
        <v>36</v>
      </c>
      <c r="L133" s="53">
        <v>4</v>
      </c>
      <c r="M133" s="54">
        <v>5</v>
      </c>
      <c r="N133" s="53">
        <v>5</v>
      </c>
      <c r="O133" s="54">
        <v>5</v>
      </c>
      <c r="P133" s="53">
        <v>4</v>
      </c>
      <c r="Q133" s="54">
        <v>5</v>
      </c>
      <c r="R133" s="53">
        <v>4</v>
      </c>
      <c r="S133" s="54">
        <v>4</v>
      </c>
      <c r="T133" s="53">
        <v>5</v>
      </c>
      <c r="U133" s="56">
        <f>SUM(L133:T133)</f>
        <v>41</v>
      </c>
      <c r="V133" s="57">
        <f>K133+U133</f>
        <v>77</v>
      </c>
    </row>
    <row r="134" spans="1:22">
      <c r="A134" s="60" t="str">
        <f>'Players by Team'!A53</f>
        <v>CHEYENNE SOWDA</v>
      </c>
      <c r="B134" s="53">
        <v>5</v>
      </c>
      <c r="C134" s="54">
        <v>4</v>
      </c>
      <c r="D134" s="53">
        <v>5</v>
      </c>
      <c r="E134" s="54">
        <v>5</v>
      </c>
      <c r="F134" s="53">
        <v>5</v>
      </c>
      <c r="G134" s="54">
        <v>3</v>
      </c>
      <c r="H134" s="53">
        <v>4</v>
      </c>
      <c r="I134" s="54">
        <v>5</v>
      </c>
      <c r="J134" s="53">
        <v>4</v>
      </c>
      <c r="K134" s="55">
        <f>SUM(B134:J134)</f>
        <v>40</v>
      </c>
      <c r="L134" s="53">
        <v>3</v>
      </c>
      <c r="M134" s="54">
        <v>4</v>
      </c>
      <c r="N134" s="53">
        <v>5</v>
      </c>
      <c r="O134" s="54">
        <v>4</v>
      </c>
      <c r="P134" s="53">
        <v>5</v>
      </c>
      <c r="Q134" s="54">
        <v>4</v>
      </c>
      <c r="R134" s="53">
        <v>4</v>
      </c>
      <c r="S134" s="54">
        <v>4</v>
      </c>
      <c r="T134" s="53">
        <v>6</v>
      </c>
      <c r="U134" s="56">
        <f>SUM(L134:T134)</f>
        <v>39</v>
      </c>
      <c r="V134" s="57">
        <f>K134+U134</f>
        <v>79</v>
      </c>
    </row>
    <row r="135" spans="1:22">
      <c r="A135" s="60" t="str">
        <f>'Players by Team'!A54</f>
        <v>KATIE GREEN</v>
      </c>
      <c r="B135" s="53">
        <v>4</v>
      </c>
      <c r="C135" s="54">
        <v>4</v>
      </c>
      <c r="D135" s="53">
        <v>5</v>
      </c>
      <c r="E135" s="54">
        <v>5</v>
      </c>
      <c r="F135" s="53">
        <v>5</v>
      </c>
      <c r="G135" s="54">
        <v>3</v>
      </c>
      <c r="H135" s="53">
        <v>4</v>
      </c>
      <c r="I135" s="54">
        <v>5</v>
      </c>
      <c r="J135" s="53">
        <v>4</v>
      </c>
      <c r="K135" s="55">
        <f>SUM(B135:J135)</f>
        <v>39</v>
      </c>
      <c r="L135" s="53">
        <v>3</v>
      </c>
      <c r="M135" s="54">
        <v>6</v>
      </c>
      <c r="N135" s="53">
        <v>6</v>
      </c>
      <c r="O135" s="54">
        <v>4</v>
      </c>
      <c r="P135" s="53">
        <v>4</v>
      </c>
      <c r="Q135" s="54">
        <v>4</v>
      </c>
      <c r="R135" s="53">
        <v>4</v>
      </c>
      <c r="S135" s="54">
        <v>4</v>
      </c>
      <c r="T135" s="53">
        <v>6</v>
      </c>
      <c r="U135" s="56">
        <f>SUM(L135:T135)</f>
        <v>41</v>
      </c>
      <c r="V135" s="57">
        <f>K135+U135</f>
        <v>80</v>
      </c>
    </row>
    <row r="137" spans="1:22" ht="15.75">
      <c r="A137" s="101" t="str">
        <f>'Players by Team'!G49</f>
        <v>MEDALIST</v>
      </c>
      <c r="B137" s="19">
        <v>1</v>
      </c>
      <c r="C137" s="19">
        <v>2</v>
      </c>
      <c r="D137" s="19">
        <v>3</v>
      </c>
      <c r="E137" s="19">
        <v>4</v>
      </c>
      <c r="F137" s="19">
        <v>5</v>
      </c>
      <c r="G137" s="19">
        <v>6</v>
      </c>
      <c r="H137" s="19">
        <v>7</v>
      </c>
      <c r="I137" s="19">
        <v>8</v>
      </c>
      <c r="J137" s="19">
        <v>9</v>
      </c>
      <c r="K137" s="111" t="s">
        <v>27</v>
      </c>
      <c r="L137" s="111">
        <v>10</v>
      </c>
      <c r="M137" s="111">
        <v>11</v>
      </c>
      <c r="N137" s="111">
        <v>12</v>
      </c>
      <c r="O137" s="111">
        <v>13</v>
      </c>
      <c r="P137" s="111">
        <v>14</v>
      </c>
      <c r="Q137" s="111">
        <v>15</v>
      </c>
      <c r="R137" s="111">
        <v>16</v>
      </c>
      <c r="S137" s="111">
        <v>17</v>
      </c>
      <c r="T137" s="111">
        <v>18</v>
      </c>
      <c r="U137" s="111" t="s">
        <v>28</v>
      </c>
      <c r="V137" s="111" t="s">
        <v>2</v>
      </c>
    </row>
    <row r="138" spans="1:22">
      <c r="A138" s="60" t="str">
        <f>'Players by Team'!G50</f>
        <v>RACHEL HICKS  (C. HERITAGE)</v>
      </c>
      <c r="B138" s="53">
        <v>4</v>
      </c>
      <c r="C138" s="54">
        <v>4</v>
      </c>
      <c r="D138" s="53">
        <v>6</v>
      </c>
      <c r="E138" s="54">
        <v>4</v>
      </c>
      <c r="F138" s="53">
        <v>6</v>
      </c>
      <c r="G138" s="54">
        <v>3</v>
      </c>
      <c r="H138" s="53">
        <v>4</v>
      </c>
      <c r="I138" s="54">
        <v>7</v>
      </c>
      <c r="J138" s="53">
        <v>3</v>
      </c>
      <c r="K138" s="55">
        <f>SUM(B138:J138)</f>
        <v>41</v>
      </c>
      <c r="L138" s="53">
        <v>3</v>
      </c>
      <c r="M138" s="54">
        <v>4</v>
      </c>
      <c r="N138" s="53">
        <v>5</v>
      </c>
      <c r="O138" s="54">
        <v>4</v>
      </c>
      <c r="P138" s="53">
        <v>4</v>
      </c>
      <c r="Q138" s="54">
        <v>4</v>
      </c>
      <c r="R138" s="53">
        <v>4</v>
      </c>
      <c r="S138" s="54">
        <v>5</v>
      </c>
      <c r="T138" s="53">
        <v>4</v>
      </c>
      <c r="U138" s="56">
        <f>SUM(L138:T138)</f>
        <v>37</v>
      </c>
      <c r="V138" s="57">
        <f>K138+U138</f>
        <v>78</v>
      </c>
    </row>
    <row r="139" spans="1:22">
      <c r="A139" s="60" t="str">
        <f>'Players by Team'!G51</f>
        <v>CINDEY XIAO  (C. HERITAGE)</v>
      </c>
      <c r="B139" s="53">
        <v>5</v>
      </c>
      <c r="C139" s="54">
        <v>4</v>
      </c>
      <c r="D139" s="53">
        <v>4</v>
      </c>
      <c r="E139" s="54">
        <v>5</v>
      </c>
      <c r="F139" s="53">
        <v>5</v>
      </c>
      <c r="G139" s="54">
        <v>3</v>
      </c>
      <c r="H139" s="53">
        <v>4</v>
      </c>
      <c r="I139" s="54">
        <v>6</v>
      </c>
      <c r="J139" s="53">
        <v>4</v>
      </c>
      <c r="K139" s="55">
        <f>SUM(B139:J139)</f>
        <v>40</v>
      </c>
      <c r="L139" s="53">
        <v>3</v>
      </c>
      <c r="M139" s="54">
        <v>5</v>
      </c>
      <c r="N139" s="53">
        <v>5</v>
      </c>
      <c r="O139" s="54">
        <v>4</v>
      </c>
      <c r="P139" s="53">
        <v>4</v>
      </c>
      <c r="Q139" s="54">
        <v>4</v>
      </c>
      <c r="R139" s="53">
        <v>4</v>
      </c>
      <c r="S139" s="54">
        <v>5</v>
      </c>
      <c r="T139" s="53">
        <v>5</v>
      </c>
      <c r="U139" s="56">
        <f>SUM(L139:T139)</f>
        <v>39</v>
      </c>
      <c r="V139" s="57">
        <f>K139+U139</f>
        <v>79</v>
      </c>
    </row>
    <row r="140" spans="1:22">
      <c r="A140" s="60" t="str">
        <f>'Players by Team'!G52</f>
        <v>TRINITY KING (MARTIN)</v>
      </c>
      <c r="B140" s="53">
        <v>5</v>
      </c>
      <c r="C140" s="54">
        <v>3</v>
      </c>
      <c r="D140" s="53">
        <v>4</v>
      </c>
      <c r="E140" s="54">
        <v>4</v>
      </c>
      <c r="F140" s="53">
        <v>4</v>
      </c>
      <c r="G140" s="54">
        <v>2</v>
      </c>
      <c r="H140" s="53">
        <v>4</v>
      </c>
      <c r="I140" s="54">
        <v>4</v>
      </c>
      <c r="J140" s="53">
        <v>4</v>
      </c>
      <c r="K140" s="55">
        <f>SUM(B140:J140)</f>
        <v>34</v>
      </c>
      <c r="L140" s="53">
        <v>3</v>
      </c>
      <c r="M140" s="54">
        <v>3</v>
      </c>
      <c r="N140" s="53">
        <v>5</v>
      </c>
      <c r="O140" s="54">
        <v>4</v>
      </c>
      <c r="P140" s="53">
        <v>3</v>
      </c>
      <c r="Q140" s="54">
        <v>3</v>
      </c>
      <c r="R140" s="53">
        <v>4</v>
      </c>
      <c r="S140" s="54">
        <v>4</v>
      </c>
      <c r="T140" s="53">
        <v>4</v>
      </c>
      <c r="U140" s="56">
        <f>SUM(L140:T140)</f>
        <v>33</v>
      </c>
      <c r="V140" s="57">
        <f>K140+U140</f>
        <v>67</v>
      </c>
    </row>
    <row r="141" spans="1:22">
      <c r="A141" s="60" t="str">
        <f>'Players by Team'!G53</f>
        <v>REBECCA CANTU (MARTIN)</v>
      </c>
      <c r="B141" s="53">
        <v>5</v>
      </c>
      <c r="C141" s="54">
        <v>3</v>
      </c>
      <c r="D141" s="53">
        <v>4</v>
      </c>
      <c r="E141" s="54">
        <v>4</v>
      </c>
      <c r="F141" s="53">
        <v>5</v>
      </c>
      <c r="G141" s="54">
        <v>3</v>
      </c>
      <c r="H141" s="53">
        <v>4</v>
      </c>
      <c r="I141" s="54">
        <v>6</v>
      </c>
      <c r="J141" s="53">
        <v>4</v>
      </c>
      <c r="K141" s="55">
        <f>SUM(B141:J141)</f>
        <v>38</v>
      </c>
      <c r="L141" s="53">
        <v>3</v>
      </c>
      <c r="M141" s="54">
        <v>4</v>
      </c>
      <c r="N141" s="53">
        <v>6</v>
      </c>
      <c r="O141" s="54">
        <v>5</v>
      </c>
      <c r="P141" s="53">
        <v>4</v>
      </c>
      <c r="Q141" s="54">
        <v>4</v>
      </c>
      <c r="R141" s="53">
        <v>5</v>
      </c>
      <c r="S141" s="54">
        <v>3</v>
      </c>
      <c r="T141" s="53">
        <v>8</v>
      </c>
      <c r="U141" s="56">
        <f>SUM(L141:T141)</f>
        <v>42</v>
      </c>
      <c r="V141" s="57">
        <f>K141+U141</f>
        <v>80</v>
      </c>
    </row>
    <row r="142" spans="1:22">
      <c r="A142" s="60" t="str">
        <f>'Players by Team'!G54</f>
        <v>HALLIE ANDERSON (MARTIN)</v>
      </c>
      <c r="B142" s="53">
        <v>6</v>
      </c>
      <c r="C142" s="54">
        <v>4</v>
      </c>
      <c r="D142" s="53">
        <v>6</v>
      </c>
      <c r="E142" s="54">
        <v>5</v>
      </c>
      <c r="F142" s="53">
        <v>7</v>
      </c>
      <c r="G142" s="54">
        <v>3</v>
      </c>
      <c r="H142" s="53">
        <v>5</v>
      </c>
      <c r="I142" s="54">
        <v>6</v>
      </c>
      <c r="J142" s="53">
        <v>4</v>
      </c>
      <c r="K142" s="55">
        <f>SUM(B142:J142)</f>
        <v>46</v>
      </c>
      <c r="L142" s="53">
        <v>5</v>
      </c>
      <c r="M142" s="54">
        <v>5</v>
      </c>
      <c r="N142" s="53">
        <v>5</v>
      </c>
      <c r="O142" s="54">
        <v>6</v>
      </c>
      <c r="P142" s="53">
        <v>8</v>
      </c>
      <c r="Q142" s="54">
        <v>5</v>
      </c>
      <c r="R142" s="53">
        <v>6</v>
      </c>
      <c r="S142" s="54">
        <v>6</v>
      </c>
      <c r="T142" s="53">
        <v>8</v>
      </c>
      <c r="U142" s="56">
        <f>SUM(L142:T142)</f>
        <v>54</v>
      </c>
      <c r="V142" s="57">
        <f>K142+U142</f>
        <v>100</v>
      </c>
    </row>
    <row r="144" spans="1:22" ht="15.75">
      <c r="A144" s="101" t="str">
        <f>'Players by Team'!M49</f>
        <v>MEDALIST</v>
      </c>
      <c r="B144" s="19">
        <v>1</v>
      </c>
      <c r="C144" s="19">
        <v>2</v>
      </c>
      <c r="D144" s="19">
        <v>3</v>
      </c>
      <c r="E144" s="19">
        <v>4</v>
      </c>
      <c r="F144" s="19">
        <v>5</v>
      </c>
      <c r="G144" s="19">
        <v>6</v>
      </c>
      <c r="H144" s="19">
        <v>7</v>
      </c>
      <c r="I144" s="19">
        <v>8</v>
      </c>
      <c r="J144" s="19">
        <v>9</v>
      </c>
      <c r="K144" s="111" t="s">
        <v>27</v>
      </c>
      <c r="L144" s="111">
        <v>10</v>
      </c>
      <c r="M144" s="111">
        <v>11</v>
      </c>
      <c r="N144" s="111">
        <v>12</v>
      </c>
      <c r="O144" s="111">
        <v>13</v>
      </c>
      <c r="P144" s="111">
        <v>14</v>
      </c>
      <c r="Q144" s="111">
        <v>15</v>
      </c>
      <c r="R144" s="111">
        <v>16</v>
      </c>
      <c r="S144" s="111">
        <v>17</v>
      </c>
      <c r="T144" s="111">
        <v>18</v>
      </c>
      <c r="U144" s="111" t="s">
        <v>28</v>
      </c>
      <c r="V144" s="111" t="s">
        <v>2</v>
      </c>
    </row>
    <row r="145" spans="1:22">
      <c r="A145" s="60" t="str">
        <f>'Players by Team'!M50</f>
        <v>AYSIS AZARCON (TIMBERVIEW)</v>
      </c>
      <c r="B145" s="53">
        <v>4</v>
      </c>
      <c r="C145" s="54">
        <v>3</v>
      </c>
      <c r="D145" s="53">
        <v>4</v>
      </c>
      <c r="E145" s="54">
        <v>4</v>
      </c>
      <c r="F145" s="53">
        <v>5</v>
      </c>
      <c r="G145" s="54">
        <v>3</v>
      </c>
      <c r="H145" s="53">
        <v>3</v>
      </c>
      <c r="I145" s="54">
        <v>4</v>
      </c>
      <c r="J145" s="53">
        <v>4</v>
      </c>
      <c r="K145" s="55">
        <f>SUM(B145:J145)</f>
        <v>34</v>
      </c>
      <c r="L145" s="53">
        <v>3</v>
      </c>
      <c r="M145" s="54">
        <v>4</v>
      </c>
      <c r="N145" s="53">
        <v>5</v>
      </c>
      <c r="O145" s="54">
        <v>4</v>
      </c>
      <c r="P145" s="53">
        <v>3</v>
      </c>
      <c r="Q145" s="54">
        <v>3</v>
      </c>
      <c r="R145" s="53">
        <v>4</v>
      </c>
      <c r="S145" s="54">
        <v>5</v>
      </c>
      <c r="T145" s="53">
        <v>3</v>
      </c>
      <c r="U145" s="56">
        <f>SUM(L145:T145)</f>
        <v>34</v>
      </c>
      <c r="V145" s="57">
        <f>K145+U145</f>
        <v>68</v>
      </c>
    </row>
    <row r="146" spans="1:22">
      <c r="A146" s="60" t="str">
        <f>'Players by Team'!M51</f>
        <v>EMMA COSTA (SLC)</v>
      </c>
      <c r="B146" s="53">
        <v>4</v>
      </c>
      <c r="C146" s="54">
        <v>4</v>
      </c>
      <c r="D146" s="53">
        <v>4</v>
      </c>
      <c r="E146" s="54">
        <v>4</v>
      </c>
      <c r="F146" s="53">
        <v>5</v>
      </c>
      <c r="G146" s="54">
        <v>3</v>
      </c>
      <c r="H146" s="53">
        <v>5</v>
      </c>
      <c r="I146" s="54">
        <v>5</v>
      </c>
      <c r="J146" s="53">
        <v>5</v>
      </c>
      <c r="K146" s="55">
        <f>SUM(B146:J146)</f>
        <v>39</v>
      </c>
      <c r="L146" s="53">
        <v>4</v>
      </c>
      <c r="M146" s="54">
        <v>4</v>
      </c>
      <c r="N146" s="53">
        <v>5</v>
      </c>
      <c r="O146" s="54">
        <v>4</v>
      </c>
      <c r="P146" s="53">
        <v>3</v>
      </c>
      <c r="Q146" s="54">
        <v>5</v>
      </c>
      <c r="R146" s="53">
        <v>3</v>
      </c>
      <c r="S146" s="54">
        <v>5</v>
      </c>
      <c r="T146" s="53">
        <v>5</v>
      </c>
      <c r="U146" s="56">
        <f>SUM(L146:T146)</f>
        <v>38</v>
      </c>
      <c r="V146" s="57">
        <f>K146+U146</f>
        <v>77</v>
      </c>
    </row>
    <row r="147" spans="1:22">
      <c r="A147" s="60" t="str">
        <f>'Players by Team'!M52</f>
        <v>MAKAYLA TYRRELL (SLC)</v>
      </c>
      <c r="B147" s="53">
        <v>5</v>
      </c>
      <c r="C147" s="54">
        <v>5</v>
      </c>
      <c r="D147" s="53">
        <v>6</v>
      </c>
      <c r="E147" s="54">
        <v>4</v>
      </c>
      <c r="F147" s="53">
        <v>6</v>
      </c>
      <c r="G147" s="54">
        <v>2</v>
      </c>
      <c r="H147" s="53">
        <v>4</v>
      </c>
      <c r="I147" s="54">
        <v>6</v>
      </c>
      <c r="J147" s="53">
        <v>5</v>
      </c>
      <c r="K147" s="55">
        <f>SUM(B147:J147)</f>
        <v>43</v>
      </c>
      <c r="L147" s="53">
        <v>3</v>
      </c>
      <c r="M147" s="54">
        <v>6</v>
      </c>
      <c r="N147" s="53">
        <v>6</v>
      </c>
      <c r="O147" s="54">
        <v>4</v>
      </c>
      <c r="P147" s="53">
        <v>5</v>
      </c>
      <c r="Q147" s="54">
        <v>3</v>
      </c>
      <c r="R147" s="53">
        <v>4</v>
      </c>
      <c r="S147" s="54">
        <v>4</v>
      </c>
      <c r="T147" s="53">
        <v>6</v>
      </c>
      <c r="U147" s="56">
        <f>SUM(L147:T147)</f>
        <v>41</v>
      </c>
      <c r="V147" s="57">
        <f>K147+U147</f>
        <v>84</v>
      </c>
    </row>
    <row r="148" spans="1:22">
      <c r="A148" s="60" t="str">
        <f>'Players by Team'!M53</f>
        <v>TRINITY CONRAD (M. HERITAGE)</v>
      </c>
      <c r="B148" s="53">
        <v>5</v>
      </c>
      <c r="C148" s="54">
        <v>6</v>
      </c>
      <c r="D148" s="53">
        <v>5</v>
      </c>
      <c r="E148" s="54">
        <v>4</v>
      </c>
      <c r="F148" s="53">
        <v>6</v>
      </c>
      <c r="G148" s="54">
        <v>4</v>
      </c>
      <c r="H148" s="53">
        <v>4</v>
      </c>
      <c r="I148" s="54">
        <v>7</v>
      </c>
      <c r="J148" s="53">
        <v>6</v>
      </c>
      <c r="K148" s="55">
        <f>SUM(B148:J148)</f>
        <v>47</v>
      </c>
      <c r="L148" s="53">
        <v>4</v>
      </c>
      <c r="M148" s="54">
        <v>7</v>
      </c>
      <c r="N148" s="53">
        <v>6</v>
      </c>
      <c r="O148" s="54">
        <v>5</v>
      </c>
      <c r="P148" s="53">
        <v>5</v>
      </c>
      <c r="Q148" s="54">
        <v>6</v>
      </c>
      <c r="R148" s="53">
        <v>9</v>
      </c>
      <c r="S148" s="54">
        <v>7</v>
      </c>
      <c r="T148" s="53">
        <v>8</v>
      </c>
      <c r="U148" s="56">
        <f>SUM(L148:T148)</f>
        <v>57</v>
      </c>
      <c r="V148" s="57">
        <f>K148+U148</f>
        <v>104</v>
      </c>
    </row>
    <row r="149" spans="1:22">
      <c r="A149" s="60">
        <f>'Players by Team'!M54</f>
        <v>0</v>
      </c>
      <c r="B149" s="53"/>
      <c r="C149" s="54"/>
      <c r="D149" s="53"/>
      <c r="E149" s="54"/>
      <c r="F149" s="53"/>
      <c r="G149" s="54"/>
      <c r="H149" s="53"/>
      <c r="I149" s="54"/>
      <c r="J149" s="53"/>
      <c r="K149" s="55">
        <f>SUM(B149:J149)</f>
        <v>0</v>
      </c>
      <c r="L149" s="53"/>
      <c r="M149" s="54"/>
      <c r="N149" s="53"/>
      <c r="O149" s="54"/>
      <c r="P149" s="53"/>
      <c r="Q149" s="54"/>
      <c r="R149" s="53"/>
      <c r="S149" s="54"/>
      <c r="T149" s="53"/>
      <c r="U149" s="56">
        <f>SUM(L149:T149)</f>
        <v>0</v>
      </c>
      <c r="V149" s="57">
        <f>K149+U149</f>
        <v>0</v>
      </c>
    </row>
  </sheetData>
  <sheetProtection algorithmName="SHA-512" hashValue="adPafxIspwzT3mo9ygmF997RlaT+fs7M8++/1Vx+iSaUq/1VU/n/jcMmDP/FW45P2q8tX6H528FY1JQs6czB8g==" saltValue="TXui771qLy+3Tf+EuoGJfg==" spinCount="100000" sheet="1" objects="1" scenarios="1" selectLockedCells="1" selectUnlockedCells="1"/>
  <pageMargins left="0.75" right="0.75" top="1" bottom="1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49"/>
  <sheetViews>
    <sheetView topLeftCell="A129" zoomScaleNormal="100" workbookViewId="0">
      <selection activeCell="U58" sqref="U58"/>
    </sheetView>
  </sheetViews>
  <sheetFormatPr defaultColWidth="8.6640625" defaultRowHeight="15"/>
  <cols>
    <col min="1" max="1" width="27.44140625" style="7" bestFit="1" customWidth="1"/>
    <col min="2" max="10" width="3.6640625" customWidth="1"/>
    <col min="11" max="11" width="6.6640625" customWidth="1"/>
    <col min="12" max="20" width="3.6640625" customWidth="1"/>
    <col min="21" max="22" width="6.6640625" customWidth="1"/>
  </cols>
  <sheetData>
    <row r="1" spans="1:22"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19">
        <v>9</v>
      </c>
      <c r="K1" s="21" t="s">
        <v>27</v>
      </c>
      <c r="L1" s="21">
        <v>10</v>
      </c>
      <c r="M1" s="21">
        <v>11</v>
      </c>
      <c r="N1" s="21">
        <v>12</v>
      </c>
      <c r="O1" s="21">
        <v>13</v>
      </c>
      <c r="P1" s="21">
        <v>14</v>
      </c>
      <c r="Q1" s="21">
        <v>15</v>
      </c>
      <c r="R1" s="21">
        <v>16</v>
      </c>
      <c r="S1" s="21">
        <v>17</v>
      </c>
      <c r="T1" s="21">
        <v>18</v>
      </c>
      <c r="U1" s="21" t="s">
        <v>28</v>
      </c>
      <c r="V1" s="21" t="s">
        <v>2</v>
      </c>
    </row>
    <row r="2" spans="1:22">
      <c r="A2" s="40" t="s">
        <v>56</v>
      </c>
      <c r="B2" s="53">
        <v>4</v>
      </c>
      <c r="C2" s="54">
        <v>3</v>
      </c>
      <c r="D2" s="53">
        <v>4</v>
      </c>
      <c r="E2" s="54">
        <v>4</v>
      </c>
      <c r="F2" s="53">
        <v>5</v>
      </c>
      <c r="G2" s="54">
        <v>3</v>
      </c>
      <c r="H2" s="53">
        <v>4</v>
      </c>
      <c r="I2" s="54">
        <v>5</v>
      </c>
      <c r="J2" s="53">
        <v>4</v>
      </c>
      <c r="K2" s="55">
        <f>SUM(B2:J2)</f>
        <v>36</v>
      </c>
      <c r="L2" s="53">
        <v>3</v>
      </c>
      <c r="M2" s="54">
        <v>4</v>
      </c>
      <c r="N2" s="53">
        <v>5</v>
      </c>
      <c r="O2" s="54">
        <v>4</v>
      </c>
      <c r="P2" s="53">
        <v>3</v>
      </c>
      <c r="Q2" s="54">
        <v>4</v>
      </c>
      <c r="R2" s="53">
        <v>4</v>
      </c>
      <c r="S2" s="54">
        <v>4</v>
      </c>
      <c r="T2" s="53">
        <v>5</v>
      </c>
      <c r="U2" s="56">
        <f>SUM(L2:T2)</f>
        <v>36</v>
      </c>
      <c r="V2" s="57">
        <f>K2+U2</f>
        <v>72</v>
      </c>
    </row>
    <row r="3" spans="1:22">
      <c r="K3" s="7" t="s">
        <v>30</v>
      </c>
    </row>
    <row r="4" spans="1:22" ht="15.75">
      <c r="A4" s="101" t="str">
        <f>'Players by Team'!A1:A1</f>
        <v>ALAMO HEIGHTS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21" t="s">
        <v>27</v>
      </c>
      <c r="L4" s="21">
        <v>10</v>
      </c>
      <c r="M4" s="21">
        <v>11</v>
      </c>
      <c r="N4" s="21">
        <v>12</v>
      </c>
      <c r="O4" s="21">
        <v>13</v>
      </c>
      <c r="P4" s="21">
        <v>14</v>
      </c>
      <c r="Q4" s="21">
        <v>15</v>
      </c>
      <c r="R4" s="21">
        <v>16</v>
      </c>
      <c r="S4" s="21">
        <v>17</v>
      </c>
      <c r="T4" s="21">
        <v>18</v>
      </c>
      <c r="U4" s="21" t="s">
        <v>28</v>
      </c>
      <c r="V4" s="21" t="s">
        <v>2</v>
      </c>
    </row>
    <row r="5" spans="1:22">
      <c r="A5" s="58" t="str">
        <f>'Players by Team'!A2</f>
        <v>KIM VOLLMER</v>
      </c>
      <c r="B5" s="53">
        <v>4</v>
      </c>
      <c r="C5" s="54">
        <v>3</v>
      </c>
      <c r="D5" s="53">
        <v>6</v>
      </c>
      <c r="E5" s="54">
        <v>5</v>
      </c>
      <c r="F5" s="53">
        <v>5</v>
      </c>
      <c r="G5" s="54">
        <v>3</v>
      </c>
      <c r="H5" s="53">
        <v>4</v>
      </c>
      <c r="I5" s="54">
        <v>5</v>
      </c>
      <c r="J5" s="59">
        <v>6</v>
      </c>
      <c r="K5" s="55">
        <f>SUM(B5:J5)</f>
        <v>41</v>
      </c>
      <c r="L5" s="53">
        <v>4</v>
      </c>
      <c r="M5" s="54">
        <v>4</v>
      </c>
      <c r="N5" s="53">
        <v>5</v>
      </c>
      <c r="O5" s="54">
        <v>5</v>
      </c>
      <c r="P5" s="53">
        <v>4</v>
      </c>
      <c r="Q5" s="54">
        <v>4</v>
      </c>
      <c r="R5" s="53">
        <v>5</v>
      </c>
      <c r="S5" s="54">
        <v>4</v>
      </c>
      <c r="T5" s="53">
        <v>4</v>
      </c>
      <c r="U5" s="56">
        <f>SUM(L5:T5)</f>
        <v>39</v>
      </c>
      <c r="V5" s="57">
        <f>K5+U5</f>
        <v>80</v>
      </c>
    </row>
    <row r="6" spans="1:22">
      <c r="A6" s="58" t="str">
        <f>'Players by Team'!A3</f>
        <v>ANNA GRACE MAKO</v>
      </c>
      <c r="B6" s="53">
        <v>5</v>
      </c>
      <c r="C6" s="54">
        <v>4</v>
      </c>
      <c r="D6" s="53">
        <v>5</v>
      </c>
      <c r="E6" s="54">
        <v>4</v>
      </c>
      <c r="F6" s="53">
        <v>7</v>
      </c>
      <c r="G6" s="54">
        <v>5</v>
      </c>
      <c r="H6" s="53">
        <v>5</v>
      </c>
      <c r="I6" s="54">
        <v>6</v>
      </c>
      <c r="J6" s="53">
        <v>7</v>
      </c>
      <c r="K6" s="55">
        <f>SUM(B6:J6)</f>
        <v>48</v>
      </c>
      <c r="L6" s="53">
        <v>4</v>
      </c>
      <c r="M6" s="54">
        <v>5</v>
      </c>
      <c r="N6" s="53">
        <v>6</v>
      </c>
      <c r="O6" s="54">
        <v>6</v>
      </c>
      <c r="P6" s="53">
        <v>4</v>
      </c>
      <c r="Q6" s="54">
        <v>4</v>
      </c>
      <c r="R6" s="53">
        <v>5</v>
      </c>
      <c r="S6" s="54">
        <v>4</v>
      </c>
      <c r="T6" s="53">
        <v>6</v>
      </c>
      <c r="U6" s="56">
        <f>SUM(L6:T6)</f>
        <v>44</v>
      </c>
      <c r="V6" s="57">
        <f>K6+U6</f>
        <v>92</v>
      </c>
    </row>
    <row r="7" spans="1:22">
      <c r="A7" s="58" t="str">
        <f>'Players by Team'!A4</f>
        <v>CATHLEEN MARSHALL</v>
      </c>
      <c r="B7" s="53">
        <v>5</v>
      </c>
      <c r="C7" s="54">
        <v>3</v>
      </c>
      <c r="D7" s="53">
        <v>5</v>
      </c>
      <c r="E7" s="54">
        <v>4</v>
      </c>
      <c r="F7" s="53">
        <v>6</v>
      </c>
      <c r="G7" s="54">
        <v>4</v>
      </c>
      <c r="H7" s="53">
        <v>5</v>
      </c>
      <c r="I7" s="54">
        <v>5</v>
      </c>
      <c r="J7" s="53">
        <v>5</v>
      </c>
      <c r="K7" s="55">
        <f>SUM(B7:J7)</f>
        <v>42</v>
      </c>
      <c r="L7" s="53">
        <v>3</v>
      </c>
      <c r="M7" s="54">
        <v>5</v>
      </c>
      <c r="N7" s="53">
        <v>6</v>
      </c>
      <c r="O7" s="54">
        <v>5</v>
      </c>
      <c r="P7" s="53">
        <v>5</v>
      </c>
      <c r="Q7" s="54">
        <v>5</v>
      </c>
      <c r="R7" s="53">
        <v>5</v>
      </c>
      <c r="S7" s="54">
        <v>4</v>
      </c>
      <c r="T7" s="53">
        <v>4</v>
      </c>
      <c r="U7" s="56">
        <f>SUM(L7:T7)</f>
        <v>42</v>
      </c>
      <c r="V7" s="57">
        <f>K7+U7</f>
        <v>84</v>
      </c>
    </row>
    <row r="8" spans="1:22">
      <c r="A8" s="58" t="str">
        <f>'Players by Team'!A5</f>
        <v>JACKLYN GONZALEZ</v>
      </c>
      <c r="B8" s="53">
        <v>5</v>
      </c>
      <c r="C8" s="54">
        <v>3</v>
      </c>
      <c r="D8" s="53">
        <v>4</v>
      </c>
      <c r="E8" s="54">
        <v>5</v>
      </c>
      <c r="F8" s="53">
        <v>6</v>
      </c>
      <c r="G8" s="54">
        <v>3</v>
      </c>
      <c r="H8" s="53">
        <v>5</v>
      </c>
      <c r="I8" s="54">
        <v>6</v>
      </c>
      <c r="J8" s="53">
        <v>4</v>
      </c>
      <c r="K8" s="55">
        <f>SUM(B8:J8)</f>
        <v>41</v>
      </c>
      <c r="L8" s="53">
        <v>3</v>
      </c>
      <c r="M8" s="54">
        <v>4</v>
      </c>
      <c r="N8" s="53">
        <v>5</v>
      </c>
      <c r="O8" s="54">
        <v>4</v>
      </c>
      <c r="P8" s="53">
        <v>5</v>
      </c>
      <c r="Q8" s="54">
        <v>4</v>
      </c>
      <c r="R8" s="53">
        <v>4</v>
      </c>
      <c r="S8" s="54">
        <v>4</v>
      </c>
      <c r="T8" s="53">
        <v>4</v>
      </c>
      <c r="U8" s="56">
        <f>SUM(L8:T8)</f>
        <v>37</v>
      </c>
      <c r="V8" s="57">
        <f>K8+U8</f>
        <v>78</v>
      </c>
    </row>
    <row r="9" spans="1:22">
      <c r="A9" s="58" t="str">
        <f>'Players by Team'!A6</f>
        <v>JORDAN SALISBURY</v>
      </c>
      <c r="B9" s="53">
        <v>4</v>
      </c>
      <c r="C9" s="54">
        <v>6</v>
      </c>
      <c r="D9" s="53">
        <v>4</v>
      </c>
      <c r="E9" s="54">
        <v>4</v>
      </c>
      <c r="F9" s="53">
        <v>6</v>
      </c>
      <c r="G9" s="54">
        <v>3</v>
      </c>
      <c r="H9" s="53">
        <v>5</v>
      </c>
      <c r="I9" s="54">
        <v>5</v>
      </c>
      <c r="J9" s="53">
        <v>5</v>
      </c>
      <c r="K9" s="55">
        <f>SUM(B9:J9)</f>
        <v>42</v>
      </c>
      <c r="L9" s="53">
        <v>3</v>
      </c>
      <c r="M9" s="54">
        <v>4</v>
      </c>
      <c r="N9" s="53">
        <v>6</v>
      </c>
      <c r="O9" s="54">
        <v>5</v>
      </c>
      <c r="P9" s="53">
        <v>4</v>
      </c>
      <c r="Q9" s="54">
        <v>5</v>
      </c>
      <c r="R9" s="53">
        <v>5</v>
      </c>
      <c r="S9" s="54">
        <v>5</v>
      </c>
      <c r="T9" s="53">
        <v>5</v>
      </c>
      <c r="U9" s="56">
        <f>SUM(L9:T9)</f>
        <v>42</v>
      </c>
      <c r="V9" s="57">
        <f>K9+U9</f>
        <v>84</v>
      </c>
    </row>
    <row r="11" spans="1:22" ht="15.75">
      <c r="A11" s="101" t="str">
        <f>'Players by Team'!G1</f>
        <v>ALLEN BLUE</v>
      </c>
      <c r="B11" s="19">
        <v>1</v>
      </c>
      <c r="C11" s="19">
        <v>2</v>
      </c>
      <c r="D11" s="19">
        <v>3</v>
      </c>
      <c r="E11" s="19">
        <v>4</v>
      </c>
      <c r="F11" s="19">
        <v>5</v>
      </c>
      <c r="G11" s="19">
        <v>6</v>
      </c>
      <c r="H11" s="19">
        <v>7</v>
      </c>
      <c r="I11" s="19">
        <v>8</v>
      </c>
      <c r="J11" s="19">
        <v>9</v>
      </c>
      <c r="K11" s="21" t="s">
        <v>27</v>
      </c>
      <c r="L11" s="21">
        <v>10</v>
      </c>
      <c r="M11" s="21">
        <v>11</v>
      </c>
      <c r="N11" s="21">
        <v>12</v>
      </c>
      <c r="O11" s="21">
        <v>13</v>
      </c>
      <c r="P11" s="21">
        <v>14</v>
      </c>
      <c r="Q11" s="21">
        <v>15</v>
      </c>
      <c r="R11" s="21">
        <v>16</v>
      </c>
      <c r="S11" s="21">
        <v>17</v>
      </c>
      <c r="T11" s="21">
        <v>18</v>
      </c>
      <c r="U11" s="21" t="s">
        <v>28</v>
      </c>
      <c r="V11" s="21" t="s">
        <v>2</v>
      </c>
    </row>
    <row r="12" spans="1:22">
      <c r="A12" s="58" t="str">
        <f>'Players by Team'!G2</f>
        <v>ANGELA INOCIAN</v>
      </c>
      <c r="B12" s="53">
        <v>4</v>
      </c>
      <c r="C12" s="54">
        <v>2</v>
      </c>
      <c r="D12" s="53">
        <v>5</v>
      </c>
      <c r="E12" s="54">
        <v>5</v>
      </c>
      <c r="F12" s="53">
        <v>5</v>
      </c>
      <c r="G12" s="54">
        <v>3</v>
      </c>
      <c r="H12" s="53">
        <v>6</v>
      </c>
      <c r="I12" s="54">
        <v>5</v>
      </c>
      <c r="J12" s="53">
        <v>5</v>
      </c>
      <c r="K12" s="55">
        <f>SUM(B12:J12)</f>
        <v>40</v>
      </c>
      <c r="L12" s="53">
        <v>3</v>
      </c>
      <c r="M12" s="54">
        <v>4</v>
      </c>
      <c r="N12" s="53">
        <v>5</v>
      </c>
      <c r="O12" s="54">
        <v>5</v>
      </c>
      <c r="P12" s="53">
        <v>4</v>
      </c>
      <c r="Q12" s="54">
        <v>5</v>
      </c>
      <c r="R12" s="53">
        <v>5</v>
      </c>
      <c r="S12" s="54">
        <v>4</v>
      </c>
      <c r="T12" s="53">
        <v>5</v>
      </c>
      <c r="U12" s="56">
        <f>SUM(L12:T12)</f>
        <v>40</v>
      </c>
      <c r="V12" s="57">
        <f>K12+U12</f>
        <v>80</v>
      </c>
    </row>
    <row r="13" spans="1:22">
      <c r="A13" s="58" t="str">
        <f>'Players by Team'!G3</f>
        <v>SIDNEY STRAMEL</v>
      </c>
      <c r="B13" s="53">
        <v>4</v>
      </c>
      <c r="C13" s="54">
        <v>5</v>
      </c>
      <c r="D13" s="53">
        <v>5</v>
      </c>
      <c r="E13" s="54">
        <v>4</v>
      </c>
      <c r="F13" s="53">
        <v>5</v>
      </c>
      <c r="G13" s="54">
        <v>2</v>
      </c>
      <c r="H13" s="53">
        <v>3</v>
      </c>
      <c r="I13" s="54">
        <v>5</v>
      </c>
      <c r="J13" s="53">
        <v>4</v>
      </c>
      <c r="K13" s="55">
        <f>SUM(B13:J13)</f>
        <v>37</v>
      </c>
      <c r="L13" s="53">
        <v>5</v>
      </c>
      <c r="M13" s="54">
        <v>5</v>
      </c>
      <c r="N13" s="53">
        <v>4</v>
      </c>
      <c r="O13" s="54">
        <v>4</v>
      </c>
      <c r="P13" s="53">
        <v>2</v>
      </c>
      <c r="Q13" s="54">
        <v>4</v>
      </c>
      <c r="R13" s="53">
        <v>3</v>
      </c>
      <c r="S13" s="54">
        <v>4</v>
      </c>
      <c r="T13" s="53">
        <v>5</v>
      </c>
      <c r="U13" s="56">
        <f>SUM(L13:T13)</f>
        <v>36</v>
      </c>
      <c r="V13" s="57">
        <f>K13+U13</f>
        <v>73</v>
      </c>
    </row>
    <row r="14" spans="1:22">
      <c r="A14" s="58" t="str">
        <f>'Players by Team'!G4</f>
        <v>ANIKA TREHAN</v>
      </c>
      <c r="B14" s="53">
        <v>5</v>
      </c>
      <c r="C14" s="54">
        <v>4</v>
      </c>
      <c r="D14" s="53">
        <v>4</v>
      </c>
      <c r="E14" s="54">
        <v>4</v>
      </c>
      <c r="F14" s="53">
        <v>6</v>
      </c>
      <c r="G14" s="54">
        <v>3</v>
      </c>
      <c r="H14" s="53">
        <v>4</v>
      </c>
      <c r="I14" s="54">
        <v>6</v>
      </c>
      <c r="J14" s="53">
        <v>5</v>
      </c>
      <c r="K14" s="55">
        <f>SUM(B14:J14)</f>
        <v>41</v>
      </c>
      <c r="L14" s="53">
        <v>3</v>
      </c>
      <c r="M14" s="54">
        <v>6</v>
      </c>
      <c r="N14" s="53">
        <v>5</v>
      </c>
      <c r="O14" s="54">
        <v>4</v>
      </c>
      <c r="P14" s="53">
        <v>5</v>
      </c>
      <c r="Q14" s="54">
        <v>5</v>
      </c>
      <c r="R14" s="53">
        <v>5</v>
      </c>
      <c r="S14" s="54">
        <v>4</v>
      </c>
      <c r="T14" s="53">
        <v>5</v>
      </c>
      <c r="U14" s="56">
        <f>SUM(L14:T14)</f>
        <v>42</v>
      </c>
      <c r="V14" s="57">
        <f>K14+U14</f>
        <v>83</v>
      </c>
    </row>
    <row r="15" spans="1:22">
      <c r="A15" s="58" t="str">
        <f>'Players by Team'!G5</f>
        <v>LAUREN NGUYENPHU</v>
      </c>
      <c r="B15" s="53">
        <v>5</v>
      </c>
      <c r="C15" s="54">
        <v>4</v>
      </c>
      <c r="D15" s="53">
        <v>5</v>
      </c>
      <c r="E15" s="54">
        <v>5</v>
      </c>
      <c r="F15" s="53">
        <v>5</v>
      </c>
      <c r="G15" s="54">
        <v>3</v>
      </c>
      <c r="H15" s="53">
        <v>4</v>
      </c>
      <c r="I15" s="54">
        <v>6</v>
      </c>
      <c r="J15" s="53">
        <v>4</v>
      </c>
      <c r="K15" s="55">
        <f>SUM(B15:J15)</f>
        <v>41</v>
      </c>
      <c r="L15" s="53">
        <v>2</v>
      </c>
      <c r="M15" s="54">
        <v>4</v>
      </c>
      <c r="N15" s="53">
        <v>4</v>
      </c>
      <c r="O15" s="54">
        <v>4</v>
      </c>
      <c r="P15" s="53">
        <v>3</v>
      </c>
      <c r="Q15" s="54">
        <v>4</v>
      </c>
      <c r="R15" s="53">
        <v>5</v>
      </c>
      <c r="S15" s="54">
        <v>4</v>
      </c>
      <c r="T15" s="53">
        <v>5</v>
      </c>
      <c r="U15" s="56">
        <f>SUM(L15:T15)</f>
        <v>35</v>
      </c>
      <c r="V15" s="57">
        <f>K15+U15</f>
        <v>76</v>
      </c>
    </row>
    <row r="16" spans="1:22">
      <c r="A16" s="58" t="str">
        <f>'Players by Team'!G6</f>
        <v>MADDY GOMEZ</v>
      </c>
      <c r="B16" s="53">
        <v>5</v>
      </c>
      <c r="C16" s="54">
        <v>4</v>
      </c>
      <c r="D16" s="53">
        <v>4</v>
      </c>
      <c r="E16" s="54">
        <v>5</v>
      </c>
      <c r="F16" s="53">
        <v>6</v>
      </c>
      <c r="G16" s="54">
        <v>3</v>
      </c>
      <c r="H16" s="53">
        <v>4</v>
      </c>
      <c r="I16" s="54">
        <v>5</v>
      </c>
      <c r="J16" s="53">
        <v>4</v>
      </c>
      <c r="K16" s="55">
        <f>SUM(B16:J16)</f>
        <v>40</v>
      </c>
      <c r="L16" s="53">
        <v>3</v>
      </c>
      <c r="M16" s="54">
        <v>6</v>
      </c>
      <c r="N16" s="53">
        <v>5</v>
      </c>
      <c r="O16" s="54">
        <v>5</v>
      </c>
      <c r="P16" s="53">
        <v>4</v>
      </c>
      <c r="Q16" s="54">
        <v>5</v>
      </c>
      <c r="R16" s="53">
        <v>5</v>
      </c>
      <c r="S16" s="54">
        <v>5</v>
      </c>
      <c r="T16" s="53">
        <v>7</v>
      </c>
      <c r="U16" s="56">
        <f>SUM(L16:T16)</f>
        <v>45</v>
      </c>
      <c r="V16" s="57">
        <f>K16+U16</f>
        <v>85</v>
      </c>
    </row>
    <row r="18" spans="1:22" ht="15.75">
      <c r="A18" s="101" t="str">
        <f>'Players by Team'!M1</f>
        <v>ALLEN WHITE</v>
      </c>
      <c r="B18" s="19">
        <v>1</v>
      </c>
      <c r="C18" s="19">
        <v>2</v>
      </c>
      <c r="D18" s="19">
        <v>3</v>
      </c>
      <c r="E18" s="19">
        <v>4</v>
      </c>
      <c r="F18" s="19">
        <v>5</v>
      </c>
      <c r="G18" s="19">
        <v>6</v>
      </c>
      <c r="H18" s="19">
        <v>7</v>
      </c>
      <c r="I18" s="19">
        <v>8</v>
      </c>
      <c r="J18" s="19">
        <v>9</v>
      </c>
      <c r="K18" s="21" t="s">
        <v>27</v>
      </c>
      <c r="L18" s="21">
        <v>10</v>
      </c>
      <c r="M18" s="21">
        <v>11</v>
      </c>
      <c r="N18" s="21">
        <v>12</v>
      </c>
      <c r="O18" s="21">
        <v>13</v>
      </c>
      <c r="P18" s="21">
        <v>14</v>
      </c>
      <c r="Q18" s="21">
        <v>15</v>
      </c>
      <c r="R18" s="21">
        <v>16</v>
      </c>
      <c r="S18" s="21">
        <v>17</v>
      </c>
      <c r="T18" s="21">
        <v>18</v>
      </c>
      <c r="U18" s="21" t="s">
        <v>28</v>
      </c>
      <c r="V18" s="21" t="s">
        <v>2</v>
      </c>
    </row>
    <row r="19" spans="1:22">
      <c r="A19" s="58" t="str">
        <f>'Players by Team'!M2</f>
        <v>HEMIN LIM</v>
      </c>
      <c r="B19" s="53">
        <v>6</v>
      </c>
      <c r="C19" s="54">
        <v>3</v>
      </c>
      <c r="D19" s="53">
        <v>5</v>
      </c>
      <c r="E19" s="54">
        <v>6</v>
      </c>
      <c r="F19" s="53">
        <v>6</v>
      </c>
      <c r="G19" s="54">
        <v>3</v>
      </c>
      <c r="H19" s="53">
        <v>5</v>
      </c>
      <c r="I19" s="54">
        <v>5</v>
      </c>
      <c r="J19" s="53">
        <v>6</v>
      </c>
      <c r="K19" s="55">
        <f>SUM(B19:J19)</f>
        <v>45</v>
      </c>
      <c r="L19" s="53">
        <v>5</v>
      </c>
      <c r="M19" s="54">
        <v>4</v>
      </c>
      <c r="N19" s="53">
        <v>5</v>
      </c>
      <c r="O19" s="54">
        <v>5</v>
      </c>
      <c r="P19" s="53">
        <v>4</v>
      </c>
      <c r="Q19" s="54">
        <v>5</v>
      </c>
      <c r="R19" s="53">
        <v>9</v>
      </c>
      <c r="S19" s="54">
        <v>6</v>
      </c>
      <c r="T19" s="53">
        <v>5</v>
      </c>
      <c r="U19" s="56">
        <f>SUM(L19:T19)</f>
        <v>48</v>
      </c>
      <c r="V19" s="57">
        <f>K19+U19</f>
        <v>93</v>
      </c>
    </row>
    <row r="20" spans="1:22">
      <c r="A20" s="58" t="str">
        <f>'Players by Team'!M3</f>
        <v>DANIELLE DIMAFELIX</v>
      </c>
      <c r="B20" s="53">
        <v>5</v>
      </c>
      <c r="C20" s="54">
        <v>4</v>
      </c>
      <c r="D20" s="53">
        <v>4</v>
      </c>
      <c r="E20" s="54">
        <v>5</v>
      </c>
      <c r="F20" s="53">
        <v>4</v>
      </c>
      <c r="G20" s="54">
        <v>3</v>
      </c>
      <c r="H20" s="53">
        <v>3</v>
      </c>
      <c r="I20" s="54">
        <v>6</v>
      </c>
      <c r="J20" s="53">
        <v>5</v>
      </c>
      <c r="K20" s="55">
        <f>SUM(B20:J20)</f>
        <v>39</v>
      </c>
      <c r="L20" s="53">
        <v>4</v>
      </c>
      <c r="M20" s="54">
        <v>6</v>
      </c>
      <c r="N20" s="53">
        <v>5</v>
      </c>
      <c r="O20" s="54">
        <v>4</v>
      </c>
      <c r="P20" s="53">
        <v>4</v>
      </c>
      <c r="Q20" s="54">
        <v>4</v>
      </c>
      <c r="R20" s="53">
        <v>5</v>
      </c>
      <c r="S20" s="54">
        <v>5</v>
      </c>
      <c r="T20" s="53">
        <v>5</v>
      </c>
      <c r="U20" s="56">
        <f>SUM(L20:T20)</f>
        <v>42</v>
      </c>
      <c r="V20" s="57">
        <f>K20+U20</f>
        <v>81</v>
      </c>
    </row>
    <row r="21" spans="1:22">
      <c r="A21" s="58" t="str">
        <f>'Players by Team'!M4</f>
        <v>AVANI PUTCHA</v>
      </c>
      <c r="B21" s="53">
        <v>5</v>
      </c>
      <c r="C21" s="54">
        <v>4</v>
      </c>
      <c r="D21" s="53">
        <v>4</v>
      </c>
      <c r="E21" s="54">
        <v>5</v>
      </c>
      <c r="F21" s="53">
        <v>5</v>
      </c>
      <c r="G21" s="54">
        <v>3</v>
      </c>
      <c r="H21" s="53">
        <v>4</v>
      </c>
      <c r="I21" s="54">
        <v>8</v>
      </c>
      <c r="J21" s="53">
        <v>5</v>
      </c>
      <c r="K21" s="55">
        <f>SUM(B21:J21)</f>
        <v>43</v>
      </c>
      <c r="L21" s="53">
        <v>7</v>
      </c>
      <c r="M21" s="54">
        <v>5</v>
      </c>
      <c r="N21" s="53">
        <v>5</v>
      </c>
      <c r="O21" s="54">
        <v>5</v>
      </c>
      <c r="P21" s="53">
        <v>7</v>
      </c>
      <c r="Q21" s="54">
        <v>3</v>
      </c>
      <c r="R21" s="53">
        <v>4</v>
      </c>
      <c r="S21" s="54">
        <v>5</v>
      </c>
      <c r="T21" s="53">
        <v>6</v>
      </c>
      <c r="U21" s="56">
        <f>SUM(L21:T21)</f>
        <v>47</v>
      </c>
      <c r="V21" s="57">
        <f>K21+U21</f>
        <v>90</v>
      </c>
    </row>
    <row r="22" spans="1:22">
      <c r="A22" s="58" t="str">
        <f>'Players by Team'!M5</f>
        <v>FABILOA CORTES-ORTIZ</v>
      </c>
      <c r="B22" s="53">
        <v>4</v>
      </c>
      <c r="C22" s="54">
        <v>4</v>
      </c>
      <c r="D22" s="53">
        <v>4</v>
      </c>
      <c r="E22" s="54">
        <v>5</v>
      </c>
      <c r="F22" s="53">
        <v>6</v>
      </c>
      <c r="G22" s="54">
        <v>4</v>
      </c>
      <c r="H22" s="53">
        <v>5</v>
      </c>
      <c r="I22" s="54">
        <v>7</v>
      </c>
      <c r="J22" s="53">
        <v>6</v>
      </c>
      <c r="K22" s="55">
        <f>SUM(B22:J22)</f>
        <v>45</v>
      </c>
      <c r="L22" s="53">
        <v>2</v>
      </c>
      <c r="M22" s="54">
        <v>6</v>
      </c>
      <c r="N22" s="53">
        <v>5</v>
      </c>
      <c r="O22" s="54">
        <v>5</v>
      </c>
      <c r="P22" s="53">
        <v>4</v>
      </c>
      <c r="Q22" s="54">
        <v>5</v>
      </c>
      <c r="R22" s="53">
        <v>7</v>
      </c>
      <c r="S22" s="54">
        <v>5</v>
      </c>
      <c r="T22" s="53">
        <v>5</v>
      </c>
      <c r="U22" s="56">
        <f>SUM(L22:T22)</f>
        <v>44</v>
      </c>
      <c r="V22" s="57">
        <f>K22+U22</f>
        <v>89</v>
      </c>
    </row>
    <row r="23" spans="1:22">
      <c r="A23" s="58" t="str">
        <f>'Players by Team'!M6</f>
        <v>CALLE ROBERTSON</v>
      </c>
      <c r="B23" s="53">
        <v>5</v>
      </c>
      <c r="C23" s="54">
        <v>3</v>
      </c>
      <c r="D23" s="53">
        <v>5</v>
      </c>
      <c r="E23" s="54">
        <v>6</v>
      </c>
      <c r="F23" s="53">
        <v>6</v>
      </c>
      <c r="G23" s="54">
        <v>3</v>
      </c>
      <c r="H23" s="53">
        <v>4</v>
      </c>
      <c r="I23" s="54">
        <v>7</v>
      </c>
      <c r="J23" s="53">
        <v>4</v>
      </c>
      <c r="K23" s="55">
        <f>SUM(B23:J23)</f>
        <v>43</v>
      </c>
      <c r="L23" s="53">
        <v>4</v>
      </c>
      <c r="M23" s="54">
        <v>6</v>
      </c>
      <c r="N23" s="53">
        <v>6</v>
      </c>
      <c r="O23" s="54">
        <v>5</v>
      </c>
      <c r="P23" s="53">
        <v>4</v>
      </c>
      <c r="Q23" s="54">
        <v>6</v>
      </c>
      <c r="R23" s="53">
        <v>7</v>
      </c>
      <c r="S23" s="54">
        <v>5</v>
      </c>
      <c r="T23" s="53">
        <v>6</v>
      </c>
      <c r="U23" s="56">
        <f>SUM(L23:T23)</f>
        <v>49</v>
      </c>
      <c r="V23" s="57">
        <f>K23+U23</f>
        <v>92</v>
      </c>
    </row>
    <row r="25" spans="1:22" ht="15.75">
      <c r="A25" s="101" t="str">
        <f>'Players by Team'!A9</f>
        <v>ANDREWS</v>
      </c>
      <c r="B25" s="19">
        <v>1</v>
      </c>
      <c r="C25" s="19">
        <v>2</v>
      </c>
      <c r="D25" s="19">
        <v>3</v>
      </c>
      <c r="E25" s="19">
        <v>4</v>
      </c>
      <c r="F25" s="19">
        <v>5</v>
      </c>
      <c r="G25" s="19">
        <v>6</v>
      </c>
      <c r="H25" s="19">
        <v>7</v>
      </c>
      <c r="I25" s="19">
        <v>8</v>
      </c>
      <c r="J25" s="19">
        <v>9</v>
      </c>
      <c r="K25" s="21" t="s">
        <v>27</v>
      </c>
      <c r="L25" s="21">
        <v>10</v>
      </c>
      <c r="M25" s="21">
        <v>11</v>
      </c>
      <c r="N25" s="21">
        <v>12</v>
      </c>
      <c r="O25" s="21">
        <v>13</v>
      </c>
      <c r="P25" s="21">
        <v>14</v>
      </c>
      <c r="Q25" s="21">
        <v>15</v>
      </c>
      <c r="R25" s="21">
        <v>16</v>
      </c>
      <c r="S25" s="21">
        <v>17</v>
      </c>
      <c r="T25" s="21">
        <v>18</v>
      </c>
      <c r="U25" s="21" t="s">
        <v>28</v>
      </c>
      <c r="V25" s="21" t="s">
        <v>2</v>
      </c>
    </row>
    <row r="26" spans="1:22">
      <c r="A26" s="58" t="str">
        <f>'Players by Team'!A10</f>
        <v>SKYLER STRUBE</v>
      </c>
      <c r="B26" s="53">
        <v>5</v>
      </c>
      <c r="C26" s="54">
        <v>5</v>
      </c>
      <c r="D26" s="53">
        <v>6</v>
      </c>
      <c r="E26" s="54">
        <v>4</v>
      </c>
      <c r="F26" s="53">
        <v>5</v>
      </c>
      <c r="G26" s="54">
        <v>3</v>
      </c>
      <c r="H26" s="53">
        <v>5</v>
      </c>
      <c r="I26" s="54">
        <v>8</v>
      </c>
      <c r="J26" s="53">
        <v>6</v>
      </c>
      <c r="K26" s="55">
        <f>SUM(B26:J26)</f>
        <v>47</v>
      </c>
      <c r="L26" s="53">
        <v>3</v>
      </c>
      <c r="M26" s="54">
        <v>7</v>
      </c>
      <c r="N26" s="53">
        <v>4</v>
      </c>
      <c r="O26" s="54">
        <v>4</v>
      </c>
      <c r="P26" s="53">
        <v>4</v>
      </c>
      <c r="Q26" s="54">
        <v>4</v>
      </c>
      <c r="R26" s="53">
        <v>4</v>
      </c>
      <c r="S26" s="54">
        <v>3</v>
      </c>
      <c r="T26" s="53">
        <v>5</v>
      </c>
      <c r="U26" s="56">
        <f>SUM(L26:T26)</f>
        <v>38</v>
      </c>
      <c r="V26" s="57">
        <f>K26+U26</f>
        <v>85</v>
      </c>
    </row>
    <row r="27" spans="1:22">
      <c r="A27" s="58" t="str">
        <f>'Players by Team'!A11</f>
        <v>BRYNLEE DYAS</v>
      </c>
      <c r="B27" s="53">
        <v>6</v>
      </c>
      <c r="C27" s="54">
        <v>4</v>
      </c>
      <c r="D27" s="53">
        <v>5</v>
      </c>
      <c r="E27" s="54">
        <v>5</v>
      </c>
      <c r="F27" s="53">
        <v>5</v>
      </c>
      <c r="G27" s="54">
        <v>4</v>
      </c>
      <c r="H27" s="53">
        <v>6</v>
      </c>
      <c r="I27" s="54">
        <v>7</v>
      </c>
      <c r="J27" s="53">
        <v>4</v>
      </c>
      <c r="K27" s="55">
        <f>SUM(B27:J27)</f>
        <v>46</v>
      </c>
      <c r="L27" s="53">
        <v>3</v>
      </c>
      <c r="M27" s="54">
        <v>5</v>
      </c>
      <c r="N27" s="53">
        <v>5</v>
      </c>
      <c r="O27" s="54">
        <v>6</v>
      </c>
      <c r="P27" s="53">
        <v>4</v>
      </c>
      <c r="Q27" s="54">
        <v>4</v>
      </c>
      <c r="R27" s="53">
        <v>5</v>
      </c>
      <c r="S27" s="54">
        <v>5</v>
      </c>
      <c r="T27" s="53">
        <v>7</v>
      </c>
      <c r="U27" s="56">
        <f>SUM(L27:T27)</f>
        <v>44</v>
      </c>
      <c r="V27" s="57">
        <f>K27+U27</f>
        <v>90</v>
      </c>
    </row>
    <row r="28" spans="1:22">
      <c r="A28" s="58" t="str">
        <f>'Players by Team'!A12</f>
        <v>ALLY ORTIZ</v>
      </c>
      <c r="B28" s="53">
        <v>4</v>
      </c>
      <c r="C28" s="54">
        <v>3</v>
      </c>
      <c r="D28" s="53">
        <v>4</v>
      </c>
      <c r="E28" s="54">
        <v>5</v>
      </c>
      <c r="F28" s="53">
        <v>5</v>
      </c>
      <c r="G28" s="54">
        <v>3</v>
      </c>
      <c r="H28" s="53">
        <v>5</v>
      </c>
      <c r="I28" s="54">
        <v>5</v>
      </c>
      <c r="J28" s="53">
        <v>5</v>
      </c>
      <c r="K28" s="55">
        <f>SUM(B28:J28)</f>
        <v>39</v>
      </c>
      <c r="L28" s="53">
        <v>5</v>
      </c>
      <c r="M28" s="54">
        <v>4</v>
      </c>
      <c r="N28" s="53">
        <v>5</v>
      </c>
      <c r="O28" s="54">
        <v>7</v>
      </c>
      <c r="P28" s="53">
        <v>4</v>
      </c>
      <c r="Q28" s="54">
        <v>5</v>
      </c>
      <c r="R28" s="53">
        <v>5</v>
      </c>
      <c r="S28" s="54">
        <v>5</v>
      </c>
      <c r="T28" s="53">
        <v>4</v>
      </c>
      <c r="U28" s="56">
        <f>SUM(L28:T28)</f>
        <v>44</v>
      </c>
      <c r="V28" s="57">
        <f>K28+U28</f>
        <v>83</v>
      </c>
    </row>
    <row r="29" spans="1:22">
      <c r="A29" s="58" t="str">
        <f>'Players by Team'!A13</f>
        <v>ALYSSA GERHARDT</v>
      </c>
      <c r="B29" s="53">
        <v>5</v>
      </c>
      <c r="C29" s="54">
        <v>3</v>
      </c>
      <c r="D29" s="53">
        <v>5</v>
      </c>
      <c r="E29" s="54">
        <v>5</v>
      </c>
      <c r="F29" s="53">
        <v>5</v>
      </c>
      <c r="G29" s="54">
        <v>2</v>
      </c>
      <c r="H29" s="53">
        <v>5</v>
      </c>
      <c r="I29" s="54">
        <v>5</v>
      </c>
      <c r="J29" s="53">
        <v>5</v>
      </c>
      <c r="K29" s="55">
        <f>SUM(B29:J29)</f>
        <v>40</v>
      </c>
      <c r="L29" s="53">
        <v>3</v>
      </c>
      <c r="M29" s="54">
        <v>5</v>
      </c>
      <c r="N29" s="53">
        <v>5</v>
      </c>
      <c r="O29" s="54">
        <v>4</v>
      </c>
      <c r="P29" s="53">
        <v>4</v>
      </c>
      <c r="Q29" s="54">
        <v>5</v>
      </c>
      <c r="R29" s="53">
        <v>6</v>
      </c>
      <c r="S29" s="54">
        <v>5</v>
      </c>
      <c r="T29" s="53">
        <v>5</v>
      </c>
      <c r="U29" s="56">
        <f>SUM(L29:T29)</f>
        <v>42</v>
      </c>
      <c r="V29" s="57">
        <f>K29+U29</f>
        <v>82</v>
      </c>
    </row>
    <row r="30" spans="1:22">
      <c r="A30" s="58" t="str">
        <f>'Players by Team'!A14</f>
        <v>JORDYN HALL</v>
      </c>
      <c r="B30" s="53">
        <v>4</v>
      </c>
      <c r="C30" s="54">
        <v>5</v>
      </c>
      <c r="D30" s="53">
        <v>6</v>
      </c>
      <c r="E30" s="54">
        <v>4</v>
      </c>
      <c r="F30" s="53">
        <v>6</v>
      </c>
      <c r="G30" s="54">
        <v>3</v>
      </c>
      <c r="H30" s="53">
        <v>9</v>
      </c>
      <c r="I30" s="54">
        <v>5</v>
      </c>
      <c r="J30" s="53">
        <v>4</v>
      </c>
      <c r="K30" s="55">
        <f>SUM(B30:J30)</f>
        <v>46</v>
      </c>
      <c r="L30" s="53">
        <v>4</v>
      </c>
      <c r="M30" s="54">
        <v>5</v>
      </c>
      <c r="N30" s="53">
        <v>4</v>
      </c>
      <c r="O30" s="54">
        <v>4</v>
      </c>
      <c r="P30" s="53">
        <v>4</v>
      </c>
      <c r="Q30" s="54">
        <v>4</v>
      </c>
      <c r="R30" s="53">
        <v>4</v>
      </c>
      <c r="S30" s="54">
        <v>4</v>
      </c>
      <c r="T30" s="53">
        <v>4</v>
      </c>
      <c r="U30" s="56">
        <f>SUM(L30:T30)</f>
        <v>37</v>
      </c>
      <c r="V30" s="57">
        <f>K30+U30</f>
        <v>83</v>
      </c>
    </row>
    <row r="32" spans="1:22" ht="15.75">
      <c r="A32" s="101" t="str">
        <f>'Players by Team'!G9</f>
        <v>BYRON NELSON</v>
      </c>
      <c r="B32" s="19">
        <v>1</v>
      </c>
      <c r="C32" s="19">
        <v>2</v>
      </c>
      <c r="D32" s="19">
        <v>3</v>
      </c>
      <c r="E32" s="19">
        <v>4</v>
      </c>
      <c r="F32" s="19">
        <v>5</v>
      </c>
      <c r="G32" s="19">
        <v>6</v>
      </c>
      <c r="H32" s="19">
        <v>7</v>
      </c>
      <c r="I32" s="19">
        <v>8</v>
      </c>
      <c r="J32" s="19">
        <v>9</v>
      </c>
      <c r="K32" s="21" t="s">
        <v>27</v>
      </c>
      <c r="L32" s="21">
        <v>10</v>
      </c>
      <c r="M32" s="21">
        <v>11</v>
      </c>
      <c r="N32" s="21">
        <v>12</v>
      </c>
      <c r="O32" s="21">
        <v>13</v>
      </c>
      <c r="P32" s="21">
        <v>14</v>
      </c>
      <c r="Q32" s="21">
        <v>15</v>
      </c>
      <c r="R32" s="21">
        <v>16</v>
      </c>
      <c r="S32" s="21">
        <v>17</v>
      </c>
      <c r="T32" s="21">
        <v>18</v>
      </c>
      <c r="U32" s="21" t="s">
        <v>28</v>
      </c>
      <c r="V32" s="21" t="s">
        <v>2</v>
      </c>
    </row>
    <row r="33" spans="1:22">
      <c r="A33" s="60" t="str">
        <f>'Players by Team'!G10</f>
        <v>MACKENZIE MOORE</v>
      </c>
      <c r="B33" s="53">
        <v>3</v>
      </c>
      <c r="C33" s="54">
        <v>3</v>
      </c>
      <c r="D33" s="53">
        <v>5</v>
      </c>
      <c r="E33" s="54">
        <v>4</v>
      </c>
      <c r="F33" s="53">
        <v>5</v>
      </c>
      <c r="G33" s="54">
        <v>3</v>
      </c>
      <c r="H33" s="53">
        <v>6</v>
      </c>
      <c r="I33" s="54">
        <v>8</v>
      </c>
      <c r="J33" s="53">
        <v>4</v>
      </c>
      <c r="K33" s="55">
        <f>SUM(B33:J33)</f>
        <v>41</v>
      </c>
      <c r="L33" s="53">
        <v>3</v>
      </c>
      <c r="M33" s="54">
        <v>4</v>
      </c>
      <c r="N33" s="53">
        <v>5</v>
      </c>
      <c r="O33" s="54">
        <v>4</v>
      </c>
      <c r="P33" s="53">
        <v>4</v>
      </c>
      <c r="Q33" s="54">
        <v>4</v>
      </c>
      <c r="R33" s="53">
        <v>3</v>
      </c>
      <c r="S33" s="54">
        <v>4</v>
      </c>
      <c r="T33" s="53">
        <v>4</v>
      </c>
      <c r="U33" s="56">
        <f>SUM(L33:T33)</f>
        <v>35</v>
      </c>
      <c r="V33" s="57">
        <f>K33+U33</f>
        <v>76</v>
      </c>
    </row>
    <row r="34" spans="1:22">
      <c r="A34" s="60" t="str">
        <f>'Players by Team'!G11</f>
        <v>HUNTER GILLIS</v>
      </c>
      <c r="B34" s="53">
        <v>4</v>
      </c>
      <c r="C34" s="54">
        <v>4</v>
      </c>
      <c r="D34" s="53">
        <v>5</v>
      </c>
      <c r="E34" s="54">
        <v>5</v>
      </c>
      <c r="F34" s="53">
        <v>5</v>
      </c>
      <c r="G34" s="54">
        <v>3</v>
      </c>
      <c r="H34" s="53">
        <v>4</v>
      </c>
      <c r="I34" s="54">
        <v>5</v>
      </c>
      <c r="J34" s="53">
        <v>5</v>
      </c>
      <c r="K34" s="55">
        <f>SUM(B34:J34)</f>
        <v>40</v>
      </c>
      <c r="L34" s="53">
        <v>5</v>
      </c>
      <c r="M34" s="54">
        <v>3</v>
      </c>
      <c r="N34" s="53">
        <v>5</v>
      </c>
      <c r="O34" s="54">
        <v>5</v>
      </c>
      <c r="P34" s="53">
        <v>3</v>
      </c>
      <c r="Q34" s="54">
        <v>4</v>
      </c>
      <c r="R34" s="53">
        <v>5</v>
      </c>
      <c r="S34" s="54">
        <v>3</v>
      </c>
      <c r="T34" s="53">
        <v>4</v>
      </c>
      <c r="U34" s="56">
        <f>SUM(L34:T34)</f>
        <v>37</v>
      </c>
      <c r="V34" s="57">
        <f>K34+U34</f>
        <v>77</v>
      </c>
    </row>
    <row r="35" spans="1:22">
      <c r="A35" s="60" t="str">
        <f>'Players by Team'!G12</f>
        <v>JILLIAN BROWN</v>
      </c>
      <c r="B35" s="53">
        <v>4</v>
      </c>
      <c r="C35" s="54">
        <v>4</v>
      </c>
      <c r="D35" s="53">
        <v>5</v>
      </c>
      <c r="E35" s="54">
        <v>5</v>
      </c>
      <c r="F35" s="53">
        <v>6</v>
      </c>
      <c r="G35" s="54">
        <v>3</v>
      </c>
      <c r="H35" s="53">
        <v>4</v>
      </c>
      <c r="I35" s="54">
        <v>5</v>
      </c>
      <c r="J35" s="53">
        <v>4</v>
      </c>
      <c r="K35" s="55">
        <f>SUM(B35:J35)</f>
        <v>40</v>
      </c>
      <c r="L35" s="53">
        <v>3</v>
      </c>
      <c r="M35" s="54">
        <v>6</v>
      </c>
      <c r="N35" s="53">
        <v>6</v>
      </c>
      <c r="O35" s="54">
        <v>4</v>
      </c>
      <c r="P35" s="53">
        <v>5</v>
      </c>
      <c r="Q35" s="54">
        <v>4</v>
      </c>
      <c r="R35" s="53">
        <v>4</v>
      </c>
      <c r="S35" s="54">
        <v>5</v>
      </c>
      <c r="T35" s="53">
        <v>5</v>
      </c>
      <c r="U35" s="56">
        <f>SUM(L35:T35)</f>
        <v>42</v>
      </c>
      <c r="V35" s="57">
        <f>K35+U35</f>
        <v>82</v>
      </c>
    </row>
    <row r="36" spans="1:22">
      <c r="A36" s="60" t="str">
        <f>'Players by Team'!G13</f>
        <v>ESTELLE SEON</v>
      </c>
      <c r="B36" s="53">
        <v>5</v>
      </c>
      <c r="C36" s="54">
        <v>4</v>
      </c>
      <c r="D36" s="53">
        <v>4</v>
      </c>
      <c r="E36" s="54">
        <v>4</v>
      </c>
      <c r="F36" s="53">
        <v>5</v>
      </c>
      <c r="G36" s="54">
        <v>3</v>
      </c>
      <c r="H36" s="53">
        <v>4</v>
      </c>
      <c r="I36" s="54">
        <v>4</v>
      </c>
      <c r="J36" s="53">
        <v>5</v>
      </c>
      <c r="K36" s="55">
        <f>SUM(B36:J36)</f>
        <v>38</v>
      </c>
      <c r="L36" s="53">
        <v>5</v>
      </c>
      <c r="M36" s="54">
        <v>6</v>
      </c>
      <c r="N36" s="53">
        <v>5</v>
      </c>
      <c r="O36" s="54">
        <v>4</v>
      </c>
      <c r="P36" s="53">
        <v>4</v>
      </c>
      <c r="Q36" s="54">
        <v>3</v>
      </c>
      <c r="R36" s="53">
        <v>4</v>
      </c>
      <c r="S36" s="54">
        <v>3</v>
      </c>
      <c r="T36" s="53">
        <v>4</v>
      </c>
      <c r="U36" s="56">
        <f>SUM(L36:T36)</f>
        <v>38</v>
      </c>
      <c r="V36" s="57">
        <f>K36+U36</f>
        <v>76</v>
      </c>
    </row>
    <row r="37" spans="1:22">
      <c r="A37" s="60" t="str">
        <f>'Players by Team'!G14</f>
        <v>KATE LAIRD</v>
      </c>
      <c r="B37" s="53">
        <v>5</v>
      </c>
      <c r="C37" s="54">
        <v>3</v>
      </c>
      <c r="D37" s="53">
        <v>5</v>
      </c>
      <c r="E37" s="54">
        <v>5</v>
      </c>
      <c r="F37" s="53">
        <v>5</v>
      </c>
      <c r="G37" s="54">
        <v>3</v>
      </c>
      <c r="H37" s="53">
        <v>4</v>
      </c>
      <c r="I37" s="54">
        <v>6</v>
      </c>
      <c r="J37" s="53">
        <v>4</v>
      </c>
      <c r="K37" s="55">
        <f>SUM(B37:J37)</f>
        <v>40</v>
      </c>
      <c r="L37" s="53">
        <v>4</v>
      </c>
      <c r="M37" s="54">
        <v>5</v>
      </c>
      <c r="N37" s="53">
        <v>5</v>
      </c>
      <c r="O37" s="54">
        <v>6</v>
      </c>
      <c r="P37" s="53">
        <v>4</v>
      </c>
      <c r="Q37" s="54">
        <v>5</v>
      </c>
      <c r="R37" s="53">
        <v>5</v>
      </c>
      <c r="S37" s="54">
        <v>4</v>
      </c>
      <c r="T37" s="53">
        <v>7</v>
      </c>
      <c r="U37" s="56">
        <f>SUM(L37:T37)</f>
        <v>45</v>
      </c>
      <c r="V37" s="57">
        <f>K37+U37</f>
        <v>85</v>
      </c>
    </row>
    <row r="39" spans="1:22" ht="15.75">
      <c r="A39" s="101" t="str">
        <f>'Players by Team'!M9</f>
        <v>CENTRAL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21" t="s">
        <v>27</v>
      </c>
      <c r="L39" s="21">
        <v>10</v>
      </c>
      <c r="M39" s="21">
        <v>11</v>
      </c>
      <c r="N39" s="21">
        <v>12</v>
      </c>
      <c r="O39" s="21">
        <v>13</v>
      </c>
      <c r="P39" s="21">
        <v>14</v>
      </c>
      <c r="Q39" s="21">
        <v>15</v>
      </c>
      <c r="R39" s="21">
        <v>16</v>
      </c>
      <c r="S39" s="21">
        <v>17</v>
      </c>
      <c r="T39" s="21">
        <v>18</v>
      </c>
      <c r="U39" s="21" t="s">
        <v>28</v>
      </c>
      <c r="V39" s="21" t="s">
        <v>2</v>
      </c>
    </row>
    <row r="40" spans="1:22">
      <c r="A40" s="60" t="str">
        <f>'Players by Team'!M10</f>
        <v>RYANN HONEA</v>
      </c>
      <c r="B40" s="53">
        <v>4</v>
      </c>
      <c r="C40" s="54">
        <v>2</v>
      </c>
      <c r="D40" s="53">
        <v>4</v>
      </c>
      <c r="E40" s="54">
        <v>5</v>
      </c>
      <c r="F40" s="53">
        <v>4</v>
      </c>
      <c r="G40" s="54">
        <v>4</v>
      </c>
      <c r="H40" s="53">
        <v>5</v>
      </c>
      <c r="I40" s="54">
        <v>5</v>
      </c>
      <c r="J40" s="53">
        <v>5</v>
      </c>
      <c r="K40" s="55">
        <f>SUM(B40:J40)</f>
        <v>38</v>
      </c>
      <c r="L40" s="53">
        <v>3</v>
      </c>
      <c r="M40" s="54">
        <v>4</v>
      </c>
      <c r="N40" s="53">
        <v>4</v>
      </c>
      <c r="O40" s="54">
        <v>4</v>
      </c>
      <c r="P40" s="53">
        <v>2</v>
      </c>
      <c r="Q40" s="54">
        <v>3</v>
      </c>
      <c r="R40" s="53">
        <v>3</v>
      </c>
      <c r="S40" s="54">
        <v>5</v>
      </c>
      <c r="T40" s="53">
        <v>5</v>
      </c>
      <c r="U40" s="56">
        <f>SUM(L40:T40)</f>
        <v>33</v>
      </c>
      <c r="V40" s="57">
        <f>K40+U40</f>
        <v>71</v>
      </c>
    </row>
    <row r="41" spans="1:22">
      <c r="A41" s="60" t="str">
        <f>'Players by Team'!M11</f>
        <v>EMILY CORONADO</v>
      </c>
      <c r="B41" s="53">
        <v>7</v>
      </c>
      <c r="C41" s="54">
        <v>4</v>
      </c>
      <c r="D41" s="53">
        <v>5</v>
      </c>
      <c r="E41" s="54">
        <v>7</v>
      </c>
      <c r="F41" s="53">
        <v>7</v>
      </c>
      <c r="G41" s="54">
        <v>5</v>
      </c>
      <c r="H41" s="53">
        <v>5</v>
      </c>
      <c r="I41" s="54">
        <v>6</v>
      </c>
      <c r="J41" s="53">
        <v>9</v>
      </c>
      <c r="K41" s="55">
        <f>SUM(B41:J41)</f>
        <v>55</v>
      </c>
      <c r="L41" s="53">
        <v>4</v>
      </c>
      <c r="M41" s="54">
        <v>8</v>
      </c>
      <c r="N41" s="53">
        <v>9</v>
      </c>
      <c r="O41" s="54">
        <v>6</v>
      </c>
      <c r="P41" s="53">
        <v>4</v>
      </c>
      <c r="Q41" s="54">
        <v>5</v>
      </c>
      <c r="R41" s="53">
        <v>6</v>
      </c>
      <c r="S41" s="54">
        <v>6</v>
      </c>
      <c r="T41" s="53">
        <v>5</v>
      </c>
      <c r="U41" s="56">
        <f>SUM(L41:T41)</f>
        <v>53</v>
      </c>
      <c r="V41" s="57">
        <f>K41+U41</f>
        <v>108</v>
      </c>
    </row>
    <row r="42" spans="1:22">
      <c r="A42" s="60" t="str">
        <f>'Players by Team'!M12</f>
        <v>PAIGE HARRIS</v>
      </c>
      <c r="B42" s="53">
        <v>7</v>
      </c>
      <c r="C42" s="54">
        <v>5</v>
      </c>
      <c r="D42" s="53">
        <v>5</v>
      </c>
      <c r="E42" s="54">
        <v>7</v>
      </c>
      <c r="F42" s="53">
        <v>9</v>
      </c>
      <c r="G42" s="54">
        <v>5</v>
      </c>
      <c r="H42" s="53">
        <v>6</v>
      </c>
      <c r="I42" s="54">
        <v>8</v>
      </c>
      <c r="J42" s="53">
        <v>7</v>
      </c>
      <c r="K42" s="55">
        <f>SUM(B42:J42)</f>
        <v>59</v>
      </c>
      <c r="L42" s="53">
        <v>5</v>
      </c>
      <c r="M42" s="54">
        <v>5</v>
      </c>
      <c r="N42" s="53">
        <v>6</v>
      </c>
      <c r="O42" s="54">
        <v>4</v>
      </c>
      <c r="P42" s="53">
        <v>4</v>
      </c>
      <c r="Q42" s="54">
        <v>4</v>
      </c>
      <c r="R42" s="53">
        <v>5</v>
      </c>
      <c r="S42" s="54">
        <v>5</v>
      </c>
      <c r="T42" s="53">
        <v>6</v>
      </c>
      <c r="U42" s="56">
        <f>SUM(L42:T42)</f>
        <v>44</v>
      </c>
      <c r="V42" s="57">
        <f>K42+U42</f>
        <v>103</v>
      </c>
    </row>
    <row r="43" spans="1:22">
      <c r="A43" s="60" t="str">
        <f>'Players by Team'!M13</f>
        <v>KAYLEAH CASTILLO</v>
      </c>
      <c r="B43" s="53">
        <v>7</v>
      </c>
      <c r="C43" s="54">
        <v>5</v>
      </c>
      <c r="D43" s="53">
        <v>6</v>
      </c>
      <c r="E43" s="54">
        <v>6</v>
      </c>
      <c r="F43" s="53">
        <v>6</v>
      </c>
      <c r="G43" s="54">
        <v>4</v>
      </c>
      <c r="H43" s="53">
        <v>4</v>
      </c>
      <c r="I43" s="54">
        <v>8</v>
      </c>
      <c r="J43" s="53">
        <v>5</v>
      </c>
      <c r="K43" s="55">
        <f>SUM(B43:J43)</f>
        <v>51</v>
      </c>
      <c r="L43" s="53">
        <v>5</v>
      </c>
      <c r="M43" s="54">
        <v>9</v>
      </c>
      <c r="N43" s="53">
        <v>7</v>
      </c>
      <c r="O43" s="54">
        <v>5</v>
      </c>
      <c r="P43" s="53">
        <v>5</v>
      </c>
      <c r="Q43" s="54">
        <v>5</v>
      </c>
      <c r="R43" s="53">
        <v>9</v>
      </c>
      <c r="S43" s="54">
        <v>8</v>
      </c>
      <c r="T43" s="53">
        <v>6</v>
      </c>
      <c r="U43" s="56">
        <f>SUM(L43:T43)</f>
        <v>59</v>
      </c>
      <c r="V43" s="57">
        <f>K43+U43</f>
        <v>110</v>
      </c>
    </row>
    <row r="44" spans="1:22">
      <c r="A44" s="60" t="str">
        <f>'Players by Team'!M14</f>
        <v>MORIAH GONZALES</v>
      </c>
      <c r="B44" s="53">
        <v>5</v>
      </c>
      <c r="C44" s="54">
        <v>4</v>
      </c>
      <c r="D44" s="53">
        <v>9</v>
      </c>
      <c r="E44" s="54">
        <v>7</v>
      </c>
      <c r="F44" s="53">
        <v>7</v>
      </c>
      <c r="G44" s="54">
        <v>4</v>
      </c>
      <c r="H44" s="53">
        <v>4</v>
      </c>
      <c r="I44" s="54">
        <v>9</v>
      </c>
      <c r="J44" s="53">
        <v>6</v>
      </c>
      <c r="K44" s="55">
        <f>SUM(B44:J44)</f>
        <v>55</v>
      </c>
      <c r="L44" s="53">
        <v>5</v>
      </c>
      <c r="M44" s="54">
        <v>9</v>
      </c>
      <c r="N44" s="53">
        <v>7</v>
      </c>
      <c r="O44" s="54">
        <v>3</v>
      </c>
      <c r="P44" s="53">
        <v>6</v>
      </c>
      <c r="Q44" s="54">
        <v>5</v>
      </c>
      <c r="R44" s="53">
        <v>7</v>
      </c>
      <c r="S44" s="54">
        <v>6</v>
      </c>
      <c r="T44" s="53">
        <v>9</v>
      </c>
      <c r="U44" s="56">
        <f>SUM(L44:T44)</f>
        <v>57</v>
      </c>
      <c r="V44" s="57">
        <f>K44+U44</f>
        <v>112</v>
      </c>
    </row>
    <row r="45" spans="1:22" ht="15.75">
      <c r="A45" s="101"/>
    </row>
    <row r="46" spans="1:22" ht="15.75">
      <c r="A46" s="101" t="str">
        <f>'Players by Team'!A17</f>
        <v>COPPELL</v>
      </c>
      <c r="B46" s="19">
        <v>1</v>
      </c>
      <c r="C46" s="19">
        <v>2</v>
      </c>
      <c r="D46" s="19">
        <v>3</v>
      </c>
      <c r="E46" s="19">
        <v>4</v>
      </c>
      <c r="F46" s="19">
        <v>5</v>
      </c>
      <c r="G46" s="19">
        <v>6</v>
      </c>
      <c r="H46" s="19">
        <v>7</v>
      </c>
      <c r="I46" s="19">
        <v>8</v>
      </c>
      <c r="J46" s="19">
        <v>9</v>
      </c>
      <c r="K46" s="21" t="s">
        <v>27</v>
      </c>
      <c r="L46" s="21">
        <v>10</v>
      </c>
      <c r="M46" s="21">
        <v>11</v>
      </c>
      <c r="N46" s="21">
        <v>12</v>
      </c>
      <c r="O46" s="21">
        <v>13</v>
      </c>
      <c r="P46" s="21">
        <v>14</v>
      </c>
      <c r="Q46" s="21">
        <v>15</v>
      </c>
      <c r="R46" s="21">
        <v>16</v>
      </c>
      <c r="S46" s="21">
        <v>17</v>
      </c>
      <c r="T46" s="21">
        <v>18</v>
      </c>
      <c r="U46" s="21" t="s">
        <v>28</v>
      </c>
      <c r="V46" s="21" t="s">
        <v>2</v>
      </c>
    </row>
    <row r="47" spans="1:22">
      <c r="A47" s="60" t="str">
        <f>'Players by Team'!A18</f>
        <v>CHELSEA ROMAS</v>
      </c>
      <c r="B47" s="53">
        <v>5</v>
      </c>
      <c r="C47" s="54">
        <v>4</v>
      </c>
      <c r="D47" s="53">
        <v>3</v>
      </c>
      <c r="E47" s="54">
        <v>5</v>
      </c>
      <c r="F47" s="53">
        <v>4</v>
      </c>
      <c r="G47" s="54">
        <v>3</v>
      </c>
      <c r="H47" s="53">
        <v>3</v>
      </c>
      <c r="I47" s="54">
        <v>3</v>
      </c>
      <c r="J47" s="53">
        <v>5</v>
      </c>
      <c r="K47" s="55">
        <f>SUM(B47:J47)</f>
        <v>35</v>
      </c>
      <c r="L47" s="53">
        <v>3</v>
      </c>
      <c r="M47" s="54">
        <v>3</v>
      </c>
      <c r="N47" s="53">
        <v>4</v>
      </c>
      <c r="O47" s="54">
        <v>4</v>
      </c>
      <c r="P47" s="53">
        <v>4</v>
      </c>
      <c r="Q47" s="54">
        <v>5</v>
      </c>
      <c r="R47" s="53">
        <v>5</v>
      </c>
      <c r="S47" s="54">
        <v>4</v>
      </c>
      <c r="T47" s="53">
        <v>5</v>
      </c>
      <c r="U47" s="56">
        <f>SUM(L47:T47)</f>
        <v>37</v>
      </c>
      <c r="V47" s="57">
        <f>K47+U47</f>
        <v>72</v>
      </c>
    </row>
    <row r="48" spans="1:22">
      <c r="A48" s="60" t="str">
        <f>'Players by Team'!A19</f>
        <v>MIA GABORIAU</v>
      </c>
      <c r="B48" s="53">
        <v>4</v>
      </c>
      <c r="C48" s="54">
        <v>4</v>
      </c>
      <c r="D48" s="53">
        <v>4</v>
      </c>
      <c r="E48" s="54">
        <v>5</v>
      </c>
      <c r="F48" s="53">
        <v>5</v>
      </c>
      <c r="G48" s="54">
        <v>3</v>
      </c>
      <c r="H48" s="53">
        <v>4</v>
      </c>
      <c r="I48" s="54">
        <v>4</v>
      </c>
      <c r="J48" s="53">
        <v>4</v>
      </c>
      <c r="K48" s="55">
        <f>SUM(B48:J48)</f>
        <v>37</v>
      </c>
      <c r="L48" s="53">
        <v>4</v>
      </c>
      <c r="M48" s="54">
        <v>5</v>
      </c>
      <c r="N48" s="53">
        <v>5</v>
      </c>
      <c r="O48" s="54">
        <v>5</v>
      </c>
      <c r="P48" s="53">
        <v>4</v>
      </c>
      <c r="Q48" s="54">
        <v>3</v>
      </c>
      <c r="R48" s="53">
        <v>4</v>
      </c>
      <c r="S48" s="54">
        <v>4</v>
      </c>
      <c r="T48" s="53">
        <v>5</v>
      </c>
      <c r="U48" s="56">
        <f>SUM(L48:T48)</f>
        <v>39</v>
      </c>
      <c r="V48" s="57">
        <f>K48+U48</f>
        <v>76</v>
      </c>
    </row>
    <row r="49" spans="1:22">
      <c r="A49" s="60" t="str">
        <f>'Players by Team'!A20</f>
        <v>LAUREN RIOS</v>
      </c>
      <c r="B49" s="53">
        <v>4</v>
      </c>
      <c r="C49" s="54">
        <v>4</v>
      </c>
      <c r="D49" s="53">
        <v>5</v>
      </c>
      <c r="E49" s="54">
        <v>4</v>
      </c>
      <c r="F49" s="53">
        <v>5</v>
      </c>
      <c r="G49" s="54">
        <v>3</v>
      </c>
      <c r="H49" s="53">
        <v>4</v>
      </c>
      <c r="I49" s="54">
        <v>5</v>
      </c>
      <c r="J49" s="53">
        <v>6</v>
      </c>
      <c r="K49" s="55">
        <f>SUM(B49:J49)</f>
        <v>40</v>
      </c>
      <c r="L49" s="53">
        <v>3</v>
      </c>
      <c r="M49" s="54">
        <v>6</v>
      </c>
      <c r="N49" s="53">
        <v>4</v>
      </c>
      <c r="O49" s="54">
        <v>4</v>
      </c>
      <c r="P49" s="53">
        <v>3</v>
      </c>
      <c r="Q49" s="54">
        <v>4</v>
      </c>
      <c r="R49" s="53">
        <v>4</v>
      </c>
      <c r="S49" s="54">
        <v>5</v>
      </c>
      <c r="T49" s="53">
        <v>5</v>
      </c>
      <c r="U49" s="56">
        <f>SUM(L49:T49)</f>
        <v>38</v>
      </c>
      <c r="V49" s="57">
        <f>K49+U49</f>
        <v>78</v>
      </c>
    </row>
    <row r="50" spans="1:22">
      <c r="A50" s="60" t="str">
        <f>'Players by Team'!A21</f>
        <v>MIYOKO TAN</v>
      </c>
      <c r="B50" s="53">
        <v>4</v>
      </c>
      <c r="C50" s="54">
        <v>4</v>
      </c>
      <c r="D50" s="53">
        <v>5</v>
      </c>
      <c r="E50" s="54">
        <v>5</v>
      </c>
      <c r="F50" s="53">
        <v>6</v>
      </c>
      <c r="G50" s="54">
        <v>3</v>
      </c>
      <c r="H50" s="53">
        <v>5</v>
      </c>
      <c r="I50" s="54">
        <v>5</v>
      </c>
      <c r="J50" s="53">
        <v>4</v>
      </c>
      <c r="K50" s="55">
        <f>SUM(B50:J50)</f>
        <v>41</v>
      </c>
      <c r="L50" s="53">
        <v>3</v>
      </c>
      <c r="M50" s="54">
        <v>4</v>
      </c>
      <c r="N50" s="53">
        <v>5</v>
      </c>
      <c r="O50" s="54">
        <v>3</v>
      </c>
      <c r="P50" s="53">
        <v>4</v>
      </c>
      <c r="Q50" s="54">
        <v>4</v>
      </c>
      <c r="R50" s="53">
        <v>4</v>
      </c>
      <c r="S50" s="54">
        <v>3</v>
      </c>
      <c r="T50" s="53">
        <v>4</v>
      </c>
      <c r="U50" s="56">
        <f>SUM(L50:T50)</f>
        <v>34</v>
      </c>
      <c r="V50" s="57">
        <f>K50+U50</f>
        <v>75</v>
      </c>
    </row>
    <row r="51" spans="1:22">
      <c r="A51" s="60" t="str">
        <f>'Players by Team'!A22</f>
        <v>REGAN KENNEDY</v>
      </c>
      <c r="B51" s="53">
        <v>6</v>
      </c>
      <c r="C51" s="54">
        <v>3</v>
      </c>
      <c r="D51" s="53">
        <v>5</v>
      </c>
      <c r="E51" s="54">
        <v>7</v>
      </c>
      <c r="F51" s="53">
        <v>5</v>
      </c>
      <c r="G51" s="54">
        <v>3</v>
      </c>
      <c r="H51" s="53">
        <v>4</v>
      </c>
      <c r="I51" s="54">
        <v>5</v>
      </c>
      <c r="J51" s="53">
        <v>5</v>
      </c>
      <c r="K51" s="55">
        <f>SUM(B51:J51)</f>
        <v>43</v>
      </c>
      <c r="L51" s="53">
        <v>4</v>
      </c>
      <c r="M51" s="54">
        <v>6</v>
      </c>
      <c r="N51" s="53">
        <v>4</v>
      </c>
      <c r="O51" s="54">
        <v>4</v>
      </c>
      <c r="P51" s="53">
        <v>4</v>
      </c>
      <c r="Q51" s="54">
        <v>5</v>
      </c>
      <c r="R51" s="53">
        <v>4</v>
      </c>
      <c r="S51" s="54">
        <v>5</v>
      </c>
      <c r="T51" s="53">
        <v>4</v>
      </c>
      <c r="U51" s="56">
        <f>SUM(L51:T51)</f>
        <v>40</v>
      </c>
      <c r="V51" s="57">
        <f>K51+U51</f>
        <v>83</v>
      </c>
    </row>
    <row r="53" spans="1:22" ht="15.75">
      <c r="A53" s="101" t="str">
        <f>'Players by Team'!G17</f>
        <v>GRAPEVINE</v>
      </c>
      <c r="B53" s="19">
        <v>1</v>
      </c>
      <c r="C53" s="19">
        <v>2</v>
      </c>
      <c r="D53" s="19">
        <v>3</v>
      </c>
      <c r="E53" s="19">
        <v>4</v>
      </c>
      <c r="F53" s="19">
        <v>5</v>
      </c>
      <c r="G53" s="19">
        <v>6</v>
      </c>
      <c r="H53" s="19">
        <v>7</v>
      </c>
      <c r="I53" s="19">
        <v>8</v>
      </c>
      <c r="J53" s="19">
        <v>9</v>
      </c>
      <c r="K53" s="21" t="s">
        <v>27</v>
      </c>
      <c r="L53" s="21">
        <v>10</v>
      </c>
      <c r="M53" s="21">
        <v>11</v>
      </c>
      <c r="N53" s="21">
        <v>12</v>
      </c>
      <c r="O53" s="21">
        <v>13</v>
      </c>
      <c r="P53" s="21">
        <v>14</v>
      </c>
      <c r="Q53" s="21">
        <v>15</v>
      </c>
      <c r="R53" s="21">
        <v>16</v>
      </c>
      <c r="S53" s="21">
        <v>17</v>
      </c>
      <c r="T53" s="21">
        <v>18</v>
      </c>
      <c r="U53" s="21" t="s">
        <v>28</v>
      </c>
      <c r="V53" s="21" t="s">
        <v>2</v>
      </c>
    </row>
    <row r="54" spans="1:22">
      <c r="A54" s="60" t="str">
        <f>'Players by Team'!G18</f>
        <v>GABRIELLA TOMANKA</v>
      </c>
      <c r="B54" s="53">
        <v>5</v>
      </c>
      <c r="C54" s="54">
        <v>3</v>
      </c>
      <c r="D54" s="53">
        <v>4</v>
      </c>
      <c r="E54" s="54">
        <v>4</v>
      </c>
      <c r="F54" s="53">
        <v>4</v>
      </c>
      <c r="G54" s="54">
        <v>3</v>
      </c>
      <c r="H54" s="53">
        <v>4</v>
      </c>
      <c r="I54" s="54">
        <v>5</v>
      </c>
      <c r="J54" s="53">
        <v>4</v>
      </c>
      <c r="K54" s="55">
        <f>SUM(B54:J54)</f>
        <v>36</v>
      </c>
      <c r="L54" s="53">
        <v>3</v>
      </c>
      <c r="M54" s="54">
        <v>4</v>
      </c>
      <c r="N54" s="53">
        <v>5</v>
      </c>
      <c r="O54" s="54">
        <v>3</v>
      </c>
      <c r="P54" s="53">
        <v>3</v>
      </c>
      <c r="Q54" s="54">
        <v>4</v>
      </c>
      <c r="R54" s="53">
        <v>4</v>
      </c>
      <c r="S54" s="54">
        <v>3</v>
      </c>
      <c r="T54" s="53">
        <v>4</v>
      </c>
      <c r="U54" s="56">
        <f>SUM(L54:T54)</f>
        <v>33</v>
      </c>
      <c r="V54" s="57">
        <f>K54+U54</f>
        <v>69</v>
      </c>
    </row>
    <row r="55" spans="1:22">
      <c r="A55" s="60" t="str">
        <f>'Players by Team'!G19</f>
        <v>ANNA TAKAHASHI</v>
      </c>
      <c r="B55" s="53">
        <v>4</v>
      </c>
      <c r="C55" s="54">
        <v>3</v>
      </c>
      <c r="D55" s="53">
        <v>4</v>
      </c>
      <c r="E55" s="54">
        <v>3</v>
      </c>
      <c r="F55" s="53">
        <v>4</v>
      </c>
      <c r="G55" s="54">
        <v>3</v>
      </c>
      <c r="H55" s="53">
        <v>3</v>
      </c>
      <c r="I55" s="54">
        <v>5</v>
      </c>
      <c r="J55" s="53">
        <v>5</v>
      </c>
      <c r="K55" s="55">
        <f>SUM(B55:J55)</f>
        <v>34</v>
      </c>
      <c r="L55" s="53">
        <v>3</v>
      </c>
      <c r="M55" s="54">
        <v>5</v>
      </c>
      <c r="N55" s="53">
        <v>4</v>
      </c>
      <c r="O55" s="54">
        <v>5</v>
      </c>
      <c r="P55" s="53">
        <v>4</v>
      </c>
      <c r="Q55" s="54">
        <v>4</v>
      </c>
      <c r="R55" s="53">
        <v>4</v>
      </c>
      <c r="S55" s="54">
        <v>4</v>
      </c>
      <c r="T55" s="53">
        <v>4</v>
      </c>
      <c r="U55" s="56">
        <f>SUM(L55:T55)</f>
        <v>37</v>
      </c>
      <c r="V55" s="57">
        <f>K55+U55</f>
        <v>71</v>
      </c>
    </row>
    <row r="56" spans="1:22">
      <c r="A56" s="60" t="str">
        <f>'Players by Team'!G20</f>
        <v>LAUREN CHASCZEWSKI</v>
      </c>
      <c r="B56" s="53">
        <v>5</v>
      </c>
      <c r="C56" s="54">
        <v>3</v>
      </c>
      <c r="D56" s="53">
        <v>4</v>
      </c>
      <c r="E56" s="54">
        <v>4</v>
      </c>
      <c r="F56" s="53">
        <v>5</v>
      </c>
      <c r="G56" s="54">
        <v>5</v>
      </c>
      <c r="H56" s="53">
        <v>3</v>
      </c>
      <c r="I56" s="54">
        <v>6</v>
      </c>
      <c r="J56" s="53">
        <v>6</v>
      </c>
      <c r="K56" s="55">
        <f>SUM(B56:J56)</f>
        <v>41</v>
      </c>
      <c r="L56" s="53">
        <v>4</v>
      </c>
      <c r="M56" s="54">
        <v>4</v>
      </c>
      <c r="N56" s="53">
        <v>5</v>
      </c>
      <c r="O56" s="54">
        <v>4</v>
      </c>
      <c r="P56" s="53">
        <v>3</v>
      </c>
      <c r="Q56" s="54">
        <v>5</v>
      </c>
      <c r="R56" s="53">
        <v>5</v>
      </c>
      <c r="S56" s="54">
        <v>6</v>
      </c>
      <c r="T56" s="53">
        <v>6</v>
      </c>
      <c r="U56" s="56">
        <f>SUM(L56:T56)</f>
        <v>42</v>
      </c>
      <c r="V56" s="57">
        <f>K56+U56</f>
        <v>83</v>
      </c>
    </row>
    <row r="57" spans="1:22">
      <c r="A57" s="60" t="str">
        <f>'Players by Team'!G21</f>
        <v>JILLIAN COREY</v>
      </c>
      <c r="B57" s="53">
        <v>5</v>
      </c>
      <c r="C57" s="54">
        <v>2</v>
      </c>
      <c r="D57" s="53">
        <v>4</v>
      </c>
      <c r="E57" s="54">
        <v>4</v>
      </c>
      <c r="F57" s="53">
        <v>5</v>
      </c>
      <c r="G57" s="54">
        <v>3</v>
      </c>
      <c r="H57" s="53">
        <v>5</v>
      </c>
      <c r="I57" s="54">
        <v>5</v>
      </c>
      <c r="J57" s="53">
        <v>4</v>
      </c>
      <c r="K57" s="55">
        <f>SUM(B57:J57)</f>
        <v>37</v>
      </c>
      <c r="L57" s="53">
        <v>3</v>
      </c>
      <c r="M57" s="54">
        <v>4</v>
      </c>
      <c r="N57" s="53">
        <v>5</v>
      </c>
      <c r="O57" s="54">
        <v>4</v>
      </c>
      <c r="P57" s="53">
        <v>2</v>
      </c>
      <c r="Q57" s="54">
        <v>4</v>
      </c>
      <c r="R57" s="53">
        <v>5</v>
      </c>
      <c r="S57" s="54">
        <v>4</v>
      </c>
      <c r="T57" s="53">
        <v>7</v>
      </c>
      <c r="U57" s="56">
        <f>SUM(L57:T57)</f>
        <v>38</v>
      </c>
      <c r="V57" s="57">
        <f>K57+U57</f>
        <v>75</v>
      </c>
    </row>
    <row r="58" spans="1:22">
      <c r="A58" s="60" t="str">
        <f>'Players by Team'!G22</f>
        <v>ABBY TANNER</v>
      </c>
      <c r="B58" s="53">
        <v>5</v>
      </c>
      <c r="C58" s="54">
        <v>3</v>
      </c>
      <c r="D58" s="53">
        <v>5</v>
      </c>
      <c r="E58" s="54">
        <v>5</v>
      </c>
      <c r="F58" s="53">
        <v>6</v>
      </c>
      <c r="G58" s="54">
        <v>5</v>
      </c>
      <c r="H58" s="53">
        <v>4</v>
      </c>
      <c r="I58" s="54">
        <v>5</v>
      </c>
      <c r="J58" s="53">
        <v>5</v>
      </c>
      <c r="K58" s="55">
        <f>SUM(B58:J58)</f>
        <v>43</v>
      </c>
      <c r="L58" s="53">
        <v>5</v>
      </c>
      <c r="M58" s="54">
        <v>5</v>
      </c>
      <c r="N58" s="53">
        <v>5</v>
      </c>
      <c r="O58" s="54">
        <v>5</v>
      </c>
      <c r="P58" s="53">
        <v>5</v>
      </c>
      <c r="Q58" s="54">
        <v>6</v>
      </c>
      <c r="R58" s="53">
        <v>5</v>
      </c>
      <c r="S58" s="54">
        <v>4</v>
      </c>
      <c r="T58" s="53">
        <v>6</v>
      </c>
      <c r="U58" s="56">
        <f>SUM(L58:T58)</f>
        <v>46</v>
      </c>
      <c r="V58" s="57">
        <f>K58+U58</f>
        <v>89</v>
      </c>
    </row>
    <row r="60" spans="1:22" ht="15.75">
      <c r="A60" s="101" t="str">
        <f>'Players by Team'!M17</f>
        <v>HIGHLAND PARK</v>
      </c>
      <c r="B60" s="19">
        <v>1</v>
      </c>
      <c r="C60" s="19">
        <v>2</v>
      </c>
      <c r="D60" s="19">
        <v>3</v>
      </c>
      <c r="E60" s="19">
        <v>4</v>
      </c>
      <c r="F60" s="19">
        <v>5</v>
      </c>
      <c r="G60" s="19">
        <v>6</v>
      </c>
      <c r="H60" s="19">
        <v>7</v>
      </c>
      <c r="I60" s="19">
        <v>8</v>
      </c>
      <c r="J60" s="19">
        <v>9</v>
      </c>
      <c r="K60" s="21" t="s">
        <v>27</v>
      </c>
      <c r="L60" s="21">
        <v>10</v>
      </c>
      <c r="M60" s="21">
        <v>11</v>
      </c>
      <c r="N60" s="21">
        <v>12</v>
      </c>
      <c r="O60" s="21">
        <v>13</v>
      </c>
      <c r="P60" s="21">
        <v>14</v>
      </c>
      <c r="Q60" s="21">
        <v>15</v>
      </c>
      <c r="R60" s="21">
        <v>16</v>
      </c>
      <c r="S60" s="21">
        <v>17</v>
      </c>
      <c r="T60" s="21">
        <v>18</v>
      </c>
      <c r="U60" s="21" t="s">
        <v>28</v>
      </c>
      <c r="V60" s="21" t="s">
        <v>2</v>
      </c>
    </row>
    <row r="61" spans="1:22">
      <c r="A61" s="60" t="str">
        <f>'Players by Team'!M18</f>
        <v>AN TRAN SHELMIRE</v>
      </c>
      <c r="B61" s="53">
        <v>4</v>
      </c>
      <c r="C61" s="54">
        <v>4</v>
      </c>
      <c r="D61" s="53">
        <v>4</v>
      </c>
      <c r="E61" s="54">
        <v>5</v>
      </c>
      <c r="F61" s="53">
        <v>5</v>
      </c>
      <c r="G61" s="54">
        <v>4</v>
      </c>
      <c r="H61" s="53">
        <v>3</v>
      </c>
      <c r="I61" s="54">
        <v>6</v>
      </c>
      <c r="J61" s="53">
        <v>6</v>
      </c>
      <c r="K61" s="55">
        <f>SUM(B61:J61)</f>
        <v>41</v>
      </c>
      <c r="L61" s="53">
        <v>3</v>
      </c>
      <c r="M61" s="54">
        <v>5</v>
      </c>
      <c r="N61" s="53">
        <v>6</v>
      </c>
      <c r="O61" s="54">
        <v>3</v>
      </c>
      <c r="P61" s="53">
        <v>4</v>
      </c>
      <c r="Q61" s="54">
        <v>4</v>
      </c>
      <c r="R61" s="53">
        <v>4</v>
      </c>
      <c r="S61" s="54">
        <v>5</v>
      </c>
      <c r="T61" s="53">
        <v>3</v>
      </c>
      <c r="U61" s="56">
        <f>SUM(L61:T61)</f>
        <v>37</v>
      </c>
      <c r="V61" s="57">
        <f>K61+U61</f>
        <v>78</v>
      </c>
    </row>
    <row r="62" spans="1:22">
      <c r="A62" s="60" t="str">
        <f>'Players by Team'!M19</f>
        <v>SOPHIE BIEDIGER</v>
      </c>
      <c r="B62" s="53">
        <v>5</v>
      </c>
      <c r="C62" s="54">
        <v>4</v>
      </c>
      <c r="D62" s="53">
        <v>6</v>
      </c>
      <c r="E62" s="54">
        <v>5</v>
      </c>
      <c r="F62" s="53">
        <v>5</v>
      </c>
      <c r="G62" s="54">
        <v>2</v>
      </c>
      <c r="H62" s="53">
        <v>6</v>
      </c>
      <c r="I62" s="54">
        <v>6</v>
      </c>
      <c r="J62" s="53">
        <v>5</v>
      </c>
      <c r="K62" s="55">
        <f>SUM(B62:J62)</f>
        <v>44</v>
      </c>
      <c r="L62" s="53">
        <v>3</v>
      </c>
      <c r="M62" s="54">
        <v>6</v>
      </c>
      <c r="N62" s="53">
        <v>5</v>
      </c>
      <c r="O62" s="54">
        <v>5</v>
      </c>
      <c r="P62" s="53">
        <v>3</v>
      </c>
      <c r="Q62" s="54">
        <v>6</v>
      </c>
      <c r="R62" s="53">
        <v>5</v>
      </c>
      <c r="S62" s="54">
        <v>5</v>
      </c>
      <c r="T62" s="53">
        <v>5</v>
      </c>
      <c r="U62" s="56">
        <f>SUM(L62:T62)</f>
        <v>43</v>
      </c>
      <c r="V62" s="57">
        <f>K62+U62</f>
        <v>87</v>
      </c>
    </row>
    <row r="63" spans="1:22">
      <c r="A63" s="60" t="str">
        <f>'Players by Team'!M20</f>
        <v>NIKITA NAIR</v>
      </c>
      <c r="B63" s="53">
        <v>6</v>
      </c>
      <c r="C63" s="54">
        <v>4</v>
      </c>
      <c r="D63" s="53">
        <v>4</v>
      </c>
      <c r="E63" s="54">
        <v>4</v>
      </c>
      <c r="F63" s="53">
        <v>5</v>
      </c>
      <c r="G63" s="54">
        <v>2</v>
      </c>
      <c r="H63" s="53">
        <v>4</v>
      </c>
      <c r="I63" s="54">
        <v>5</v>
      </c>
      <c r="J63" s="53">
        <v>4</v>
      </c>
      <c r="K63" s="55">
        <f>SUM(B63:J63)</f>
        <v>38</v>
      </c>
      <c r="L63" s="53">
        <v>2</v>
      </c>
      <c r="M63" s="54">
        <v>4</v>
      </c>
      <c r="N63" s="53">
        <v>7</v>
      </c>
      <c r="O63" s="54">
        <v>5</v>
      </c>
      <c r="P63" s="53">
        <v>5</v>
      </c>
      <c r="Q63" s="54">
        <v>5</v>
      </c>
      <c r="R63" s="53">
        <v>4</v>
      </c>
      <c r="S63" s="54">
        <v>4</v>
      </c>
      <c r="T63" s="53">
        <v>6</v>
      </c>
      <c r="U63" s="56">
        <f>SUM(L63:T63)</f>
        <v>42</v>
      </c>
      <c r="V63" s="57">
        <f>K63+U63</f>
        <v>80</v>
      </c>
    </row>
    <row r="64" spans="1:22">
      <c r="A64" s="60" t="str">
        <f>'Players by Team'!M21</f>
        <v>JULIA CARY</v>
      </c>
      <c r="B64" s="53">
        <v>5</v>
      </c>
      <c r="C64" s="54">
        <v>4</v>
      </c>
      <c r="D64" s="53">
        <v>4</v>
      </c>
      <c r="E64" s="54">
        <v>6</v>
      </c>
      <c r="F64" s="53">
        <v>6</v>
      </c>
      <c r="G64" s="54">
        <v>4</v>
      </c>
      <c r="H64" s="53">
        <v>4</v>
      </c>
      <c r="I64" s="54">
        <v>6</v>
      </c>
      <c r="J64" s="53">
        <v>5</v>
      </c>
      <c r="K64" s="55">
        <f>SUM(B64:J64)</f>
        <v>44</v>
      </c>
      <c r="L64" s="53">
        <v>5</v>
      </c>
      <c r="M64" s="54">
        <v>4</v>
      </c>
      <c r="N64" s="53">
        <v>5</v>
      </c>
      <c r="O64" s="54">
        <v>5</v>
      </c>
      <c r="P64" s="53">
        <v>2</v>
      </c>
      <c r="Q64" s="54">
        <v>4</v>
      </c>
      <c r="R64" s="53">
        <v>4</v>
      </c>
      <c r="S64" s="54">
        <v>5</v>
      </c>
      <c r="T64" s="53">
        <v>5</v>
      </c>
      <c r="U64" s="56">
        <f>SUM(L64:T64)</f>
        <v>39</v>
      </c>
      <c r="V64" s="57">
        <f>K64+U64</f>
        <v>83</v>
      </c>
    </row>
    <row r="65" spans="1:22">
      <c r="A65" s="60" t="str">
        <f>'Players by Team'!M22</f>
        <v>KIKI CULPEPPER</v>
      </c>
      <c r="B65" s="53">
        <v>7</v>
      </c>
      <c r="C65" s="54">
        <v>5</v>
      </c>
      <c r="D65" s="53">
        <v>4</v>
      </c>
      <c r="E65" s="54">
        <v>6</v>
      </c>
      <c r="F65" s="53">
        <v>6</v>
      </c>
      <c r="G65" s="54">
        <v>5</v>
      </c>
      <c r="H65" s="53">
        <v>5</v>
      </c>
      <c r="I65" s="54">
        <v>7</v>
      </c>
      <c r="J65" s="53">
        <v>4</v>
      </c>
      <c r="K65" s="55">
        <f>SUM(B65:J65)</f>
        <v>49</v>
      </c>
      <c r="L65" s="53">
        <v>5</v>
      </c>
      <c r="M65" s="54">
        <v>9</v>
      </c>
      <c r="N65" s="53">
        <v>5</v>
      </c>
      <c r="O65" s="54">
        <v>6</v>
      </c>
      <c r="P65" s="53">
        <v>7</v>
      </c>
      <c r="Q65" s="54">
        <v>5</v>
      </c>
      <c r="R65" s="53">
        <v>4</v>
      </c>
      <c r="S65" s="54">
        <v>5</v>
      </c>
      <c r="T65" s="53">
        <v>6</v>
      </c>
      <c r="U65" s="56">
        <f>SUM(L65:T65)</f>
        <v>52</v>
      </c>
      <c r="V65" s="57">
        <f>K65+U65</f>
        <v>101</v>
      </c>
    </row>
    <row r="67" spans="1:22" ht="15.75">
      <c r="A67" s="101" t="str">
        <f>'Players by Team'!A25</f>
        <v>JOHNSON</v>
      </c>
      <c r="B67" s="19">
        <v>1</v>
      </c>
      <c r="C67" s="19">
        <v>2</v>
      </c>
      <c r="D67" s="19">
        <v>3</v>
      </c>
      <c r="E67" s="19">
        <v>4</v>
      </c>
      <c r="F67" s="19">
        <v>5</v>
      </c>
      <c r="G67" s="19">
        <v>6</v>
      </c>
      <c r="H67" s="19">
        <v>7</v>
      </c>
      <c r="I67" s="19">
        <v>8</v>
      </c>
      <c r="J67" s="19">
        <v>9</v>
      </c>
      <c r="K67" s="21" t="s">
        <v>27</v>
      </c>
      <c r="L67" s="21">
        <v>10</v>
      </c>
      <c r="M67" s="21">
        <v>11</v>
      </c>
      <c r="N67" s="21">
        <v>12</v>
      </c>
      <c r="O67" s="21">
        <v>13</v>
      </c>
      <c r="P67" s="21">
        <v>14</v>
      </c>
      <c r="Q67" s="21">
        <v>15</v>
      </c>
      <c r="R67" s="21">
        <v>16</v>
      </c>
      <c r="S67" s="21">
        <v>17</v>
      </c>
      <c r="T67" s="21">
        <v>18</v>
      </c>
      <c r="U67" s="21" t="s">
        <v>28</v>
      </c>
      <c r="V67" s="21" t="s">
        <v>2</v>
      </c>
    </row>
    <row r="68" spans="1:22">
      <c r="A68" s="60" t="str">
        <f>'Players by Team'!A26</f>
        <v>KIERSTEN BRYANT</v>
      </c>
      <c r="B68" s="53">
        <v>4</v>
      </c>
      <c r="C68" s="54">
        <v>4</v>
      </c>
      <c r="D68" s="53">
        <v>4</v>
      </c>
      <c r="E68" s="54">
        <v>4</v>
      </c>
      <c r="F68" s="53">
        <v>5</v>
      </c>
      <c r="G68" s="54">
        <v>3</v>
      </c>
      <c r="H68" s="53">
        <v>3</v>
      </c>
      <c r="I68" s="54">
        <v>4</v>
      </c>
      <c r="J68" s="53">
        <v>4</v>
      </c>
      <c r="K68" s="55">
        <f>SUM(B68:J68)</f>
        <v>35</v>
      </c>
      <c r="L68" s="53">
        <v>3</v>
      </c>
      <c r="M68" s="54">
        <v>4</v>
      </c>
      <c r="N68" s="53">
        <v>4</v>
      </c>
      <c r="O68" s="54">
        <v>4</v>
      </c>
      <c r="P68" s="53">
        <v>2</v>
      </c>
      <c r="Q68" s="54">
        <v>5</v>
      </c>
      <c r="R68" s="53">
        <v>5</v>
      </c>
      <c r="S68" s="54">
        <v>4</v>
      </c>
      <c r="T68" s="53">
        <v>4</v>
      </c>
      <c r="U68" s="56">
        <f>SUM(L68:T68)</f>
        <v>35</v>
      </c>
      <c r="V68" s="57">
        <f>K68+U68</f>
        <v>70</v>
      </c>
    </row>
    <row r="69" spans="1:22">
      <c r="A69" s="60" t="str">
        <f>'Players by Team'!A27</f>
        <v>JORDYN WRAY</v>
      </c>
      <c r="B69" s="53">
        <v>4</v>
      </c>
      <c r="C69" s="54">
        <v>3</v>
      </c>
      <c r="D69" s="53">
        <v>5</v>
      </c>
      <c r="E69" s="54">
        <v>4</v>
      </c>
      <c r="F69" s="53">
        <v>4</v>
      </c>
      <c r="G69" s="54">
        <v>3</v>
      </c>
      <c r="H69" s="53">
        <v>4</v>
      </c>
      <c r="I69" s="54">
        <v>4</v>
      </c>
      <c r="J69" s="53">
        <v>5</v>
      </c>
      <c r="K69" s="55">
        <f>SUM(B69:J69)</f>
        <v>36</v>
      </c>
      <c r="L69" s="53">
        <v>3</v>
      </c>
      <c r="M69" s="54">
        <v>5</v>
      </c>
      <c r="N69" s="53">
        <v>4</v>
      </c>
      <c r="O69" s="54">
        <v>4</v>
      </c>
      <c r="P69" s="53">
        <v>4</v>
      </c>
      <c r="Q69" s="54">
        <v>4</v>
      </c>
      <c r="R69" s="53">
        <v>6</v>
      </c>
      <c r="S69" s="54">
        <v>4</v>
      </c>
      <c r="T69" s="53">
        <v>5</v>
      </c>
      <c r="U69" s="56">
        <f>SUM(L69:T69)</f>
        <v>39</v>
      </c>
      <c r="V69" s="57">
        <f>K69+U69</f>
        <v>75</v>
      </c>
    </row>
    <row r="70" spans="1:22">
      <c r="A70" s="60" t="str">
        <f>'Players by Team'!A28</f>
        <v>STEVIE ALBRIGHT</v>
      </c>
      <c r="B70" s="53">
        <v>4</v>
      </c>
      <c r="C70" s="54">
        <v>3</v>
      </c>
      <c r="D70" s="53">
        <v>4</v>
      </c>
      <c r="E70" s="54">
        <v>5</v>
      </c>
      <c r="F70" s="53">
        <v>4</v>
      </c>
      <c r="G70" s="54">
        <v>2</v>
      </c>
      <c r="H70" s="53">
        <v>5</v>
      </c>
      <c r="I70" s="54">
        <v>5</v>
      </c>
      <c r="J70" s="53">
        <v>5</v>
      </c>
      <c r="K70" s="55">
        <f>SUM(B70:J70)</f>
        <v>37</v>
      </c>
      <c r="L70" s="53">
        <v>3</v>
      </c>
      <c r="M70" s="54">
        <v>5</v>
      </c>
      <c r="N70" s="53">
        <v>5</v>
      </c>
      <c r="O70" s="54">
        <v>4</v>
      </c>
      <c r="P70" s="53">
        <v>3</v>
      </c>
      <c r="Q70" s="54">
        <v>4</v>
      </c>
      <c r="R70" s="53">
        <v>4</v>
      </c>
      <c r="S70" s="54">
        <v>3</v>
      </c>
      <c r="T70" s="53">
        <v>6</v>
      </c>
      <c r="U70" s="56">
        <f>SUM(L70:T70)</f>
        <v>37</v>
      </c>
      <c r="V70" s="57">
        <f>K70+U70</f>
        <v>74</v>
      </c>
    </row>
    <row r="71" spans="1:22">
      <c r="A71" s="60" t="str">
        <f>'Players by Team'!A29</f>
        <v>KALYN OTTEN</v>
      </c>
      <c r="B71" s="53">
        <v>6</v>
      </c>
      <c r="C71" s="54">
        <v>5</v>
      </c>
      <c r="D71" s="53">
        <v>5</v>
      </c>
      <c r="E71" s="54">
        <v>7</v>
      </c>
      <c r="F71" s="53">
        <v>5</v>
      </c>
      <c r="G71" s="54">
        <v>3</v>
      </c>
      <c r="H71" s="53">
        <v>7</v>
      </c>
      <c r="I71" s="54">
        <v>5</v>
      </c>
      <c r="J71" s="53">
        <v>5</v>
      </c>
      <c r="K71" s="55">
        <f>SUM(B71:J71)</f>
        <v>48</v>
      </c>
      <c r="L71" s="53">
        <v>4</v>
      </c>
      <c r="M71" s="54">
        <v>4</v>
      </c>
      <c r="N71" s="53">
        <v>5</v>
      </c>
      <c r="O71" s="54">
        <v>4</v>
      </c>
      <c r="P71" s="53">
        <v>5</v>
      </c>
      <c r="Q71" s="54">
        <v>5</v>
      </c>
      <c r="R71" s="53">
        <v>5</v>
      </c>
      <c r="S71" s="54">
        <v>5</v>
      </c>
      <c r="T71" s="53">
        <v>6</v>
      </c>
      <c r="U71" s="56">
        <f>SUM(L71:T71)</f>
        <v>43</v>
      </c>
      <c r="V71" s="57">
        <f>K71+U71</f>
        <v>91</v>
      </c>
    </row>
    <row r="72" spans="1:22">
      <c r="A72" s="60" t="str">
        <f>'Players by Team'!A30</f>
        <v>CHRISTINA TRUJILLO</v>
      </c>
      <c r="B72" s="53">
        <v>5</v>
      </c>
      <c r="C72" s="54">
        <v>4</v>
      </c>
      <c r="D72" s="53">
        <v>6</v>
      </c>
      <c r="E72" s="54">
        <v>5</v>
      </c>
      <c r="F72" s="53">
        <v>6</v>
      </c>
      <c r="G72" s="54">
        <v>9</v>
      </c>
      <c r="H72" s="53">
        <v>6</v>
      </c>
      <c r="I72" s="54">
        <v>6</v>
      </c>
      <c r="J72" s="53">
        <v>5</v>
      </c>
      <c r="K72" s="55">
        <f>SUM(B72:J72)</f>
        <v>52</v>
      </c>
      <c r="L72" s="53">
        <v>6</v>
      </c>
      <c r="M72" s="54">
        <v>6</v>
      </c>
      <c r="N72" s="53">
        <v>6</v>
      </c>
      <c r="O72" s="54">
        <v>4</v>
      </c>
      <c r="P72" s="53">
        <v>5</v>
      </c>
      <c r="Q72" s="54">
        <v>6</v>
      </c>
      <c r="R72" s="53">
        <v>7</v>
      </c>
      <c r="S72" s="54">
        <v>6</v>
      </c>
      <c r="T72" s="53">
        <v>7</v>
      </c>
      <c r="U72" s="56">
        <f>SUM(L72:T72)</f>
        <v>53</v>
      </c>
      <c r="V72" s="57">
        <f>K72+U72</f>
        <v>105</v>
      </c>
    </row>
    <row r="74" spans="1:22" ht="15.75">
      <c r="A74" s="101" t="str">
        <f>'Players by Team'!G25</f>
        <v>KELLER</v>
      </c>
      <c r="B74" s="19">
        <v>1</v>
      </c>
      <c r="C74" s="19">
        <v>2</v>
      </c>
      <c r="D74" s="19">
        <v>3</v>
      </c>
      <c r="E74" s="19">
        <v>4</v>
      </c>
      <c r="F74" s="19">
        <v>5</v>
      </c>
      <c r="G74" s="19">
        <v>6</v>
      </c>
      <c r="H74" s="19">
        <v>7</v>
      </c>
      <c r="I74" s="19">
        <v>8</v>
      </c>
      <c r="J74" s="19">
        <v>9</v>
      </c>
      <c r="K74" s="21" t="s">
        <v>27</v>
      </c>
      <c r="L74" s="21">
        <v>10</v>
      </c>
      <c r="M74" s="21">
        <v>11</v>
      </c>
      <c r="N74" s="21">
        <v>12</v>
      </c>
      <c r="O74" s="21">
        <v>13</v>
      </c>
      <c r="P74" s="21">
        <v>14</v>
      </c>
      <c r="Q74" s="21">
        <v>15</v>
      </c>
      <c r="R74" s="21">
        <v>16</v>
      </c>
      <c r="S74" s="21">
        <v>17</v>
      </c>
      <c r="T74" s="21">
        <v>18</v>
      </c>
      <c r="U74" s="21" t="s">
        <v>28</v>
      </c>
      <c r="V74" s="21" t="s">
        <v>2</v>
      </c>
    </row>
    <row r="75" spans="1:22">
      <c r="A75" s="60" t="str">
        <f>'Players by Team'!G26</f>
        <v>CHATHAM BETZ</v>
      </c>
      <c r="B75" s="53">
        <v>4</v>
      </c>
      <c r="C75" s="54">
        <v>4</v>
      </c>
      <c r="D75" s="53">
        <v>4</v>
      </c>
      <c r="E75" s="54">
        <v>6</v>
      </c>
      <c r="F75" s="53">
        <v>5</v>
      </c>
      <c r="G75" s="54">
        <v>3</v>
      </c>
      <c r="H75" s="53">
        <v>4</v>
      </c>
      <c r="I75" s="54">
        <v>5</v>
      </c>
      <c r="J75" s="53">
        <v>4</v>
      </c>
      <c r="K75" s="55">
        <f>SUM(B75:J75)</f>
        <v>39</v>
      </c>
      <c r="L75" s="53">
        <v>4</v>
      </c>
      <c r="M75" s="54">
        <v>5</v>
      </c>
      <c r="N75" s="53">
        <v>5</v>
      </c>
      <c r="O75" s="54">
        <v>6</v>
      </c>
      <c r="P75" s="53">
        <v>4</v>
      </c>
      <c r="Q75" s="54">
        <v>5</v>
      </c>
      <c r="R75" s="53">
        <v>4</v>
      </c>
      <c r="S75" s="54">
        <v>4</v>
      </c>
      <c r="T75" s="53">
        <v>4</v>
      </c>
      <c r="U75" s="56">
        <f>SUM(L75:T75)</f>
        <v>41</v>
      </c>
      <c r="V75" s="57">
        <f>K75+U75</f>
        <v>80</v>
      </c>
    </row>
    <row r="76" spans="1:22">
      <c r="A76" s="60" t="str">
        <f>'Players by Team'!G27</f>
        <v>BROOKE BIANCALANA</v>
      </c>
      <c r="B76" s="53">
        <v>4</v>
      </c>
      <c r="C76" s="54">
        <v>3</v>
      </c>
      <c r="D76" s="53">
        <v>4</v>
      </c>
      <c r="E76" s="54">
        <v>5</v>
      </c>
      <c r="F76" s="53">
        <v>5</v>
      </c>
      <c r="G76" s="54">
        <v>2</v>
      </c>
      <c r="H76" s="53">
        <v>4</v>
      </c>
      <c r="I76" s="54">
        <v>5</v>
      </c>
      <c r="J76" s="53">
        <v>6</v>
      </c>
      <c r="K76" s="55">
        <f>SUM(B76:J76)</f>
        <v>38</v>
      </c>
      <c r="L76" s="53">
        <v>4</v>
      </c>
      <c r="M76" s="54">
        <v>7</v>
      </c>
      <c r="N76" s="53">
        <v>7</v>
      </c>
      <c r="O76" s="54">
        <v>4</v>
      </c>
      <c r="P76" s="53">
        <v>4</v>
      </c>
      <c r="Q76" s="54">
        <v>4</v>
      </c>
      <c r="R76" s="53">
        <v>4</v>
      </c>
      <c r="S76" s="54">
        <v>5</v>
      </c>
      <c r="T76" s="53">
        <v>7</v>
      </c>
      <c r="U76" s="56">
        <f>SUM(L76:T76)</f>
        <v>46</v>
      </c>
      <c r="V76" s="57">
        <f>K76+U76</f>
        <v>84</v>
      </c>
    </row>
    <row r="77" spans="1:22">
      <c r="A77" s="60" t="str">
        <f>'Players by Team'!G28</f>
        <v>JAYLEN BETZ</v>
      </c>
      <c r="B77" s="53">
        <v>5</v>
      </c>
      <c r="C77" s="54">
        <v>5</v>
      </c>
      <c r="D77" s="53">
        <v>5</v>
      </c>
      <c r="E77" s="54">
        <v>5</v>
      </c>
      <c r="F77" s="53">
        <v>6</v>
      </c>
      <c r="G77" s="54">
        <v>3</v>
      </c>
      <c r="H77" s="53">
        <v>5</v>
      </c>
      <c r="I77" s="54">
        <v>5</v>
      </c>
      <c r="J77" s="53">
        <v>5</v>
      </c>
      <c r="K77" s="55">
        <f>SUM(B77:J77)</f>
        <v>44</v>
      </c>
      <c r="L77" s="53">
        <v>3</v>
      </c>
      <c r="M77" s="54">
        <v>7</v>
      </c>
      <c r="N77" s="53">
        <v>4</v>
      </c>
      <c r="O77" s="54">
        <v>4</v>
      </c>
      <c r="P77" s="53">
        <v>2</v>
      </c>
      <c r="Q77" s="54">
        <v>3</v>
      </c>
      <c r="R77" s="53">
        <v>4</v>
      </c>
      <c r="S77" s="54">
        <v>5</v>
      </c>
      <c r="T77" s="53">
        <v>6</v>
      </c>
      <c r="U77" s="56">
        <f>SUM(L77:T77)</f>
        <v>38</v>
      </c>
      <c r="V77" s="57">
        <f>K77+U77</f>
        <v>82</v>
      </c>
    </row>
    <row r="78" spans="1:22">
      <c r="A78" s="60" t="str">
        <f>'Players by Team'!G29</f>
        <v>AIDAN RICHMOND</v>
      </c>
      <c r="B78" s="53">
        <v>5</v>
      </c>
      <c r="C78" s="54">
        <v>3</v>
      </c>
      <c r="D78" s="53">
        <v>3</v>
      </c>
      <c r="E78" s="54">
        <v>4</v>
      </c>
      <c r="F78" s="53">
        <v>5</v>
      </c>
      <c r="G78" s="54">
        <v>3</v>
      </c>
      <c r="H78" s="53">
        <v>4</v>
      </c>
      <c r="I78" s="54">
        <v>5</v>
      </c>
      <c r="J78" s="53">
        <v>5</v>
      </c>
      <c r="K78" s="55">
        <f>SUM(B78:J78)</f>
        <v>37</v>
      </c>
      <c r="L78" s="53">
        <v>3</v>
      </c>
      <c r="M78" s="54">
        <v>4</v>
      </c>
      <c r="N78" s="53">
        <v>6</v>
      </c>
      <c r="O78" s="54">
        <v>4</v>
      </c>
      <c r="P78" s="53">
        <v>4</v>
      </c>
      <c r="Q78" s="54">
        <v>3</v>
      </c>
      <c r="R78" s="53">
        <v>5</v>
      </c>
      <c r="S78" s="54">
        <v>5</v>
      </c>
      <c r="T78" s="53">
        <v>5</v>
      </c>
      <c r="U78" s="56">
        <f>SUM(L78:T78)</f>
        <v>39</v>
      </c>
      <c r="V78" s="57">
        <f>K78+U78</f>
        <v>76</v>
      </c>
    </row>
    <row r="79" spans="1:22">
      <c r="A79" s="60" t="str">
        <f>'Players by Team'!G30</f>
        <v>GWEN TAPIA</v>
      </c>
      <c r="B79" s="53">
        <v>4</v>
      </c>
      <c r="C79" s="54">
        <v>3</v>
      </c>
      <c r="D79" s="53">
        <v>5</v>
      </c>
      <c r="E79" s="54">
        <v>5</v>
      </c>
      <c r="F79" s="53">
        <v>6</v>
      </c>
      <c r="G79" s="54">
        <v>3</v>
      </c>
      <c r="H79" s="53">
        <v>3</v>
      </c>
      <c r="I79" s="54">
        <v>5</v>
      </c>
      <c r="J79" s="53">
        <v>5</v>
      </c>
      <c r="K79" s="55">
        <f>SUM(B79:J79)</f>
        <v>39</v>
      </c>
      <c r="L79" s="53">
        <v>4</v>
      </c>
      <c r="M79" s="54">
        <v>5</v>
      </c>
      <c r="N79" s="53">
        <v>6</v>
      </c>
      <c r="O79" s="54">
        <v>6</v>
      </c>
      <c r="P79" s="53">
        <v>3</v>
      </c>
      <c r="Q79" s="54">
        <v>5</v>
      </c>
      <c r="R79" s="53">
        <v>5</v>
      </c>
      <c r="S79" s="54">
        <v>4</v>
      </c>
      <c r="T79" s="53">
        <v>6</v>
      </c>
      <c r="U79" s="56">
        <f>SUM(L79:T79)</f>
        <v>44</v>
      </c>
      <c r="V79" s="57">
        <f>K79+U79</f>
        <v>83</v>
      </c>
    </row>
    <row r="81" spans="1:22" ht="15.75">
      <c r="A81" s="101" t="str">
        <f>'Players by Team'!M25</f>
        <v>LAKE DALLAS</v>
      </c>
      <c r="B81" s="19">
        <v>1</v>
      </c>
      <c r="C81" s="19">
        <v>2</v>
      </c>
      <c r="D81" s="19">
        <v>3</v>
      </c>
      <c r="E81" s="19">
        <v>4</v>
      </c>
      <c r="F81" s="19">
        <v>5</v>
      </c>
      <c r="G81" s="19">
        <v>6</v>
      </c>
      <c r="H81" s="19">
        <v>7</v>
      </c>
      <c r="I81" s="19">
        <v>8</v>
      </c>
      <c r="J81" s="19">
        <v>9</v>
      </c>
      <c r="K81" s="21" t="s">
        <v>27</v>
      </c>
      <c r="L81" s="21">
        <v>10</v>
      </c>
      <c r="M81" s="21">
        <v>11</v>
      </c>
      <c r="N81" s="21">
        <v>12</v>
      </c>
      <c r="O81" s="21">
        <v>13</v>
      </c>
      <c r="P81" s="21">
        <v>14</v>
      </c>
      <c r="Q81" s="21">
        <v>15</v>
      </c>
      <c r="R81" s="21">
        <v>16</v>
      </c>
      <c r="S81" s="21">
        <v>17</v>
      </c>
      <c r="T81" s="21">
        <v>18</v>
      </c>
      <c r="U81" s="21" t="s">
        <v>28</v>
      </c>
      <c r="V81" s="21" t="s">
        <v>2</v>
      </c>
    </row>
    <row r="82" spans="1:22">
      <c r="A82" s="60" t="str">
        <f>'Players by Team'!M26</f>
        <v>SAMANTHA FRIDAY</v>
      </c>
      <c r="B82" s="53">
        <v>4</v>
      </c>
      <c r="C82" s="54">
        <v>4</v>
      </c>
      <c r="D82" s="53">
        <v>4</v>
      </c>
      <c r="E82" s="54">
        <v>5</v>
      </c>
      <c r="F82" s="53">
        <v>4</v>
      </c>
      <c r="G82" s="54">
        <v>3</v>
      </c>
      <c r="H82" s="53">
        <v>4</v>
      </c>
      <c r="I82" s="54">
        <v>5</v>
      </c>
      <c r="J82" s="53">
        <v>4</v>
      </c>
      <c r="K82" s="55">
        <f>SUM(B82:J82)</f>
        <v>37</v>
      </c>
      <c r="L82" s="53">
        <v>2</v>
      </c>
      <c r="M82" s="54">
        <v>6</v>
      </c>
      <c r="N82" s="53">
        <v>5</v>
      </c>
      <c r="O82" s="54">
        <v>4</v>
      </c>
      <c r="P82" s="53">
        <v>2</v>
      </c>
      <c r="Q82" s="54">
        <v>3</v>
      </c>
      <c r="R82" s="53">
        <v>5</v>
      </c>
      <c r="S82" s="54">
        <v>4</v>
      </c>
      <c r="T82" s="53">
        <v>3</v>
      </c>
      <c r="U82" s="56">
        <f>SUM(L82:T82)</f>
        <v>34</v>
      </c>
      <c r="V82" s="57">
        <f>K82+U82</f>
        <v>71</v>
      </c>
    </row>
    <row r="83" spans="1:22">
      <c r="A83" s="60" t="str">
        <f>'Players by Team'!M27</f>
        <v>CAROLINA KYSIAK</v>
      </c>
      <c r="B83" s="53">
        <v>5</v>
      </c>
      <c r="C83" s="54">
        <v>3</v>
      </c>
      <c r="D83" s="53">
        <v>4</v>
      </c>
      <c r="E83" s="54">
        <v>6</v>
      </c>
      <c r="F83" s="53">
        <v>6</v>
      </c>
      <c r="G83" s="54">
        <v>4</v>
      </c>
      <c r="H83" s="53">
        <v>4</v>
      </c>
      <c r="I83" s="54">
        <v>6</v>
      </c>
      <c r="J83" s="53">
        <v>4</v>
      </c>
      <c r="K83" s="55">
        <f>SUM(B83:J83)</f>
        <v>42</v>
      </c>
      <c r="L83" s="53">
        <v>2</v>
      </c>
      <c r="M83" s="54">
        <v>5</v>
      </c>
      <c r="N83" s="53">
        <v>5</v>
      </c>
      <c r="O83" s="54">
        <v>5</v>
      </c>
      <c r="P83" s="53">
        <v>5</v>
      </c>
      <c r="Q83" s="54">
        <v>5</v>
      </c>
      <c r="R83" s="53">
        <v>4</v>
      </c>
      <c r="S83" s="54">
        <v>4</v>
      </c>
      <c r="T83" s="53">
        <v>6</v>
      </c>
      <c r="U83" s="56">
        <f>SUM(L83:T83)</f>
        <v>41</v>
      </c>
      <c r="V83" s="57">
        <f>K83+U83</f>
        <v>83</v>
      </c>
    </row>
    <row r="84" spans="1:22">
      <c r="A84" s="60" t="str">
        <f>'Players by Team'!M28</f>
        <v>ANASTASIA WHITE</v>
      </c>
      <c r="B84" s="53">
        <v>5</v>
      </c>
      <c r="C84" s="54">
        <v>4</v>
      </c>
      <c r="D84" s="53">
        <v>5</v>
      </c>
      <c r="E84" s="54">
        <v>6</v>
      </c>
      <c r="F84" s="53">
        <v>6</v>
      </c>
      <c r="G84" s="54">
        <v>3</v>
      </c>
      <c r="H84" s="53">
        <v>4</v>
      </c>
      <c r="I84" s="54">
        <v>8</v>
      </c>
      <c r="J84" s="53">
        <v>7</v>
      </c>
      <c r="K84" s="55">
        <f>SUM(B84:J84)</f>
        <v>48</v>
      </c>
      <c r="L84" s="53">
        <v>8</v>
      </c>
      <c r="M84" s="54">
        <v>8</v>
      </c>
      <c r="N84" s="53">
        <v>6</v>
      </c>
      <c r="O84" s="54">
        <v>8</v>
      </c>
      <c r="P84" s="53">
        <v>7</v>
      </c>
      <c r="Q84" s="54">
        <v>5</v>
      </c>
      <c r="R84" s="53">
        <v>8</v>
      </c>
      <c r="S84" s="54">
        <v>6</v>
      </c>
      <c r="T84" s="53">
        <v>5</v>
      </c>
      <c r="U84" s="56">
        <f>SUM(L84:T84)</f>
        <v>61</v>
      </c>
      <c r="V84" s="57">
        <f>K84+U84</f>
        <v>109</v>
      </c>
    </row>
    <row r="85" spans="1:22">
      <c r="A85" s="60" t="str">
        <f>'Players by Team'!M29</f>
        <v>ALLISON STRONG</v>
      </c>
      <c r="B85" s="53">
        <v>7</v>
      </c>
      <c r="C85" s="54">
        <v>6</v>
      </c>
      <c r="D85" s="53">
        <v>8</v>
      </c>
      <c r="E85" s="54">
        <v>9</v>
      </c>
      <c r="F85" s="53">
        <v>8</v>
      </c>
      <c r="G85" s="54">
        <v>5</v>
      </c>
      <c r="H85" s="53">
        <v>6</v>
      </c>
      <c r="I85" s="54">
        <v>9</v>
      </c>
      <c r="J85" s="53">
        <v>7</v>
      </c>
      <c r="K85" s="55">
        <f>SUM(B85:J85)</f>
        <v>65</v>
      </c>
      <c r="L85" s="53">
        <v>5</v>
      </c>
      <c r="M85" s="54">
        <v>8</v>
      </c>
      <c r="N85" s="53">
        <v>7</v>
      </c>
      <c r="O85" s="54">
        <v>5</v>
      </c>
      <c r="P85" s="53">
        <v>6</v>
      </c>
      <c r="Q85" s="54">
        <v>8</v>
      </c>
      <c r="R85" s="53">
        <v>8</v>
      </c>
      <c r="S85" s="54">
        <v>8</v>
      </c>
      <c r="T85" s="53">
        <v>9</v>
      </c>
      <c r="U85" s="56">
        <f>SUM(L85:T85)</f>
        <v>64</v>
      </c>
      <c r="V85" s="57">
        <f>K85+U85</f>
        <v>129</v>
      </c>
    </row>
    <row r="86" spans="1:22">
      <c r="A86" s="60" t="str">
        <f>'Players by Team'!M30</f>
        <v>CAROLINE PUIG</v>
      </c>
      <c r="B86" s="53">
        <v>5</v>
      </c>
      <c r="C86" s="54">
        <v>6</v>
      </c>
      <c r="D86" s="53">
        <v>9</v>
      </c>
      <c r="E86" s="54">
        <v>7</v>
      </c>
      <c r="F86" s="53">
        <v>7</v>
      </c>
      <c r="G86" s="54">
        <v>5</v>
      </c>
      <c r="H86" s="53">
        <v>6</v>
      </c>
      <c r="I86" s="54">
        <v>7</v>
      </c>
      <c r="J86" s="53">
        <v>8</v>
      </c>
      <c r="K86" s="55">
        <f>SUM(B86:J86)</f>
        <v>60</v>
      </c>
      <c r="L86" s="53">
        <v>9</v>
      </c>
      <c r="M86" s="54">
        <v>6</v>
      </c>
      <c r="N86" s="53">
        <v>9</v>
      </c>
      <c r="O86" s="54">
        <v>7</v>
      </c>
      <c r="P86" s="53">
        <v>9</v>
      </c>
      <c r="Q86" s="54">
        <v>7</v>
      </c>
      <c r="R86" s="53">
        <v>7</v>
      </c>
      <c r="S86" s="54">
        <v>6</v>
      </c>
      <c r="T86" s="53">
        <v>7</v>
      </c>
      <c r="U86" s="56">
        <f>SUM(L86:T86)</f>
        <v>67</v>
      </c>
      <c r="V86" s="57">
        <f>K86+U86</f>
        <v>127</v>
      </c>
    </row>
    <row r="88" spans="1:22" ht="15.75">
      <c r="A88" s="101" t="str">
        <f>'Players by Team'!A33</f>
        <v>MIDLOTHIAN</v>
      </c>
      <c r="B88" s="19">
        <v>1</v>
      </c>
      <c r="C88" s="19">
        <v>2</v>
      </c>
      <c r="D88" s="19">
        <v>3</v>
      </c>
      <c r="E88" s="19">
        <v>4</v>
      </c>
      <c r="F88" s="19">
        <v>5</v>
      </c>
      <c r="G88" s="19">
        <v>6</v>
      </c>
      <c r="H88" s="19">
        <v>7</v>
      </c>
      <c r="I88" s="19">
        <v>8</v>
      </c>
      <c r="J88" s="19">
        <v>9</v>
      </c>
      <c r="K88" s="21" t="s">
        <v>27</v>
      </c>
      <c r="L88" s="21">
        <v>10</v>
      </c>
      <c r="M88" s="21">
        <v>11</v>
      </c>
      <c r="N88" s="21">
        <v>12</v>
      </c>
      <c r="O88" s="21">
        <v>13</v>
      </c>
      <c r="P88" s="21">
        <v>14</v>
      </c>
      <c r="Q88" s="21">
        <v>15</v>
      </c>
      <c r="R88" s="21">
        <v>16</v>
      </c>
      <c r="S88" s="21">
        <v>17</v>
      </c>
      <c r="T88" s="21">
        <v>18</v>
      </c>
      <c r="U88" s="21" t="s">
        <v>28</v>
      </c>
      <c r="V88" s="21" t="s">
        <v>2</v>
      </c>
    </row>
    <row r="89" spans="1:22">
      <c r="A89" s="60" t="str">
        <f>'Players by Team'!A34</f>
        <v>MACIE GAITHER</v>
      </c>
      <c r="B89" s="53">
        <v>4</v>
      </c>
      <c r="C89" s="54">
        <v>3</v>
      </c>
      <c r="D89" s="53">
        <v>4</v>
      </c>
      <c r="E89" s="54">
        <v>6</v>
      </c>
      <c r="F89" s="53">
        <v>6</v>
      </c>
      <c r="G89" s="54">
        <v>5</v>
      </c>
      <c r="H89" s="53">
        <v>5</v>
      </c>
      <c r="I89" s="54">
        <v>5</v>
      </c>
      <c r="J89" s="53">
        <v>5</v>
      </c>
      <c r="K89" s="55">
        <f>SUM(B89:J89)</f>
        <v>43</v>
      </c>
      <c r="L89" s="53">
        <v>4</v>
      </c>
      <c r="M89" s="54">
        <v>4</v>
      </c>
      <c r="N89" s="53">
        <v>5</v>
      </c>
      <c r="O89" s="54">
        <v>5</v>
      </c>
      <c r="P89" s="53">
        <v>4</v>
      </c>
      <c r="Q89" s="54">
        <v>3</v>
      </c>
      <c r="R89" s="53">
        <v>4</v>
      </c>
      <c r="S89" s="54">
        <v>3</v>
      </c>
      <c r="T89" s="53">
        <v>8</v>
      </c>
      <c r="U89" s="56">
        <f>SUM(L89:T89)</f>
        <v>40</v>
      </c>
      <c r="V89" s="57">
        <f>K89+U89</f>
        <v>83</v>
      </c>
    </row>
    <row r="90" spans="1:22">
      <c r="A90" s="60" t="str">
        <f>'Players by Team'!A35</f>
        <v>KELLY DUNN</v>
      </c>
      <c r="B90" s="53">
        <v>4</v>
      </c>
      <c r="C90" s="54">
        <v>4</v>
      </c>
      <c r="D90" s="53">
        <v>5</v>
      </c>
      <c r="E90" s="54">
        <v>4</v>
      </c>
      <c r="F90" s="53">
        <v>5</v>
      </c>
      <c r="G90" s="54">
        <v>3</v>
      </c>
      <c r="H90" s="53">
        <v>4</v>
      </c>
      <c r="I90" s="54">
        <v>5</v>
      </c>
      <c r="J90" s="53">
        <v>5</v>
      </c>
      <c r="K90" s="55">
        <f>SUM(B90:J90)</f>
        <v>39</v>
      </c>
      <c r="L90" s="53">
        <v>5</v>
      </c>
      <c r="M90" s="54">
        <v>6</v>
      </c>
      <c r="N90" s="53">
        <v>5</v>
      </c>
      <c r="O90" s="54">
        <v>4</v>
      </c>
      <c r="P90" s="53">
        <v>4</v>
      </c>
      <c r="Q90" s="54">
        <v>3</v>
      </c>
      <c r="R90" s="53">
        <v>5</v>
      </c>
      <c r="S90" s="54">
        <v>5</v>
      </c>
      <c r="T90" s="53">
        <v>6</v>
      </c>
      <c r="U90" s="56">
        <f>SUM(L90:T90)</f>
        <v>43</v>
      </c>
      <c r="V90" s="57">
        <f>K90+U90</f>
        <v>82</v>
      </c>
    </row>
    <row r="91" spans="1:22">
      <c r="A91" s="60" t="str">
        <f>'Players by Team'!A36</f>
        <v>TIFFANY CAO</v>
      </c>
      <c r="B91" s="53">
        <v>5</v>
      </c>
      <c r="C91" s="54">
        <v>3</v>
      </c>
      <c r="D91" s="53">
        <v>4</v>
      </c>
      <c r="E91" s="54">
        <v>4</v>
      </c>
      <c r="F91" s="53">
        <v>5</v>
      </c>
      <c r="G91" s="54">
        <v>3</v>
      </c>
      <c r="H91" s="53">
        <v>3</v>
      </c>
      <c r="I91" s="54">
        <v>5</v>
      </c>
      <c r="J91" s="53">
        <v>5</v>
      </c>
      <c r="K91" s="55">
        <f>SUM(B91:J91)</f>
        <v>37</v>
      </c>
      <c r="L91" s="53">
        <v>3</v>
      </c>
      <c r="M91" s="54">
        <v>6</v>
      </c>
      <c r="N91" s="53">
        <v>4</v>
      </c>
      <c r="O91" s="54">
        <v>4</v>
      </c>
      <c r="P91" s="53">
        <v>4</v>
      </c>
      <c r="Q91" s="54">
        <v>4</v>
      </c>
      <c r="R91" s="53">
        <v>6</v>
      </c>
      <c r="S91" s="54">
        <v>4</v>
      </c>
      <c r="T91" s="53">
        <v>6</v>
      </c>
      <c r="U91" s="56">
        <f>SUM(L91:T91)</f>
        <v>41</v>
      </c>
      <c r="V91" s="57">
        <f>K91+U91</f>
        <v>78</v>
      </c>
    </row>
    <row r="92" spans="1:22">
      <c r="A92" s="60" t="str">
        <f>'Players by Team'!A37</f>
        <v>KYLIE CAMPBELL</v>
      </c>
      <c r="B92" s="53">
        <v>5</v>
      </c>
      <c r="C92" s="54">
        <v>4</v>
      </c>
      <c r="D92" s="53">
        <v>6</v>
      </c>
      <c r="E92" s="54">
        <v>6</v>
      </c>
      <c r="F92" s="53">
        <v>5</v>
      </c>
      <c r="G92" s="54">
        <v>3</v>
      </c>
      <c r="H92" s="53">
        <v>5</v>
      </c>
      <c r="I92" s="54">
        <v>8</v>
      </c>
      <c r="J92" s="53">
        <v>5</v>
      </c>
      <c r="K92" s="55">
        <f>SUM(B92:J92)</f>
        <v>47</v>
      </c>
      <c r="L92" s="53">
        <v>4</v>
      </c>
      <c r="M92" s="54">
        <v>7</v>
      </c>
      <c r="N92" s="53">
        <v>6</v>
      </c>
      <c r="O92" s="54">
        <v>4</v>
      </c>
      <c r="P92" s="53">
        <v>4</v>
      </c>
      <c r="Q92" s="54">
        <v>5</v>
      </c>
      <c r="R92" s="53">
        <v>6</v>
      </c>
      <c r="S92" s="54">
        <v>5</v>
      </c>
      <c r="T92" s="53">
        <v>6</v>
      </c>
      <c r="U92" s="56">
        <f>SUM(L92:T92)</f>
        <v>47</v>
      </c>
      <c r="V92" s="57">
        <f>K92+U92</f>
        <v>94</v>
      </c>
    </row>
    <row r="93" spans="1:22">
      <c r="A93" s="60" t="str">
        <f>'Players by Team'!A38</f>
        <v>JESSICA SMITH</v>
      </c>
      <c r="B93" s="53">
        <v>5</v>
      </c>
      <c r="C93" s="54">
        <v>5</v>
      </c>
      <c r="D93" s="53">
        <v>6</v>
      </c>
      <c r="E93" s="54">
        <v>4</v>
      </c>
      <c r="F93" s="53">
        <v>5</v>
      </c>
      <c r="G93" s="54">
        <v>4</v>
      </c>
      <c r="H93" s="53">
        <v>5</v>
      </c>
      <c r="I93" s="54">
        <v>6</v>
      </c>
      <c r="J93" s="53">
        <v>6</v>
      </c>
      <c r="K93" s="55">
        <f>SUM(B93:J93)</f>
        <v>46</v>
      </c>
      <c r="L93" s="53">
        <v>4</v>
      </c>
      <c r="M93" s="54">
        <v>8</v>
      </c>
      <c r="N93" s="53">
        <v>6</v>
      </c>
      <c r="O93" s="54">
        <v>6</v>
      </c>
      <c r="P93" s="53">
        <v>6</v>
      </c>
      <c r="Q93" s="54">
        <v>4</v>
      </c>
      <c r="R93" s="53">
        <v>6</v>
      </c>
      <c r="S93" s="54">
        <v>8</v>
      </c>
      <c r="T93" s="53">
        <v>9</v>
      </c>
      <c r="U93" s="56">
        <f>SUM(L93:T93)</f>
        <v>57</v>
      </c>
      <c r="V93" s="57">
        <f>K93+U93</f>
        <v>103</v>
      </c>
    </row>
    <row r="95" spans="1:22" ht="15.75">
      <c r="A95" s="101" t="str">
        <f>'Players by Team'!G33</f>
        <v xml:space="preserve"> M. HERITAGE</v>
      </c>
      <c r="B95" s="19">
        <v>1</v>
      </c>
      <c r="C95" s="19">
        <v>2</v>
      </c>
      <c r="D95" s="19">
        <v>3</v>
      </c>
      <c r="E95" s="19">
        <v>4</v>
      </c>
      <c r="F95" s="19">
        <v>5</v>
      </c>
      <c r="G95" s="19">
        <v>6</v>
      </c>
      <c r="H95" s="19">
        <v>7</v>
      </c>
      <c r="I95" s="19">
        <v>8</v>
      </c>
      <c r="J95" s="19">
        <v>9</v>
      </c>
      <c r="K95" s="21" t="s">
        <v>27</v>
      </c>
      <c r="L95" s="21">
        <v>10</v>
      </c>
      <c r="M95" s="21">
        <v>11</v>
      </c>
      <c r="N95" s="21">
        <v>12</v>
      </c>
      <c r="O95" s="21">
        <v>13</v>
      </c>
      <c r="P95" s="21">
        <v>14</v>
      </c>
      <c r="Q95" s="21">
        <v>15</v>
      </c>
      <c r="R95" s="21">
        <v>16</v>
      </c>
      <c r="S95" s="21">
        <v>17</v>
      </c>
      <c r="T95" s="21">
        <v>18</v>
      </c>
      <c r="U95" s="21" t="s">
        <v>28</v>
      </c>
      <c r="V95" s="21" t="s">
        <v>2</v>
      </c>
    </row>
    <row r="96" spans="1:22">
      <c r="A96" s="60" t="str">
        <f>'Players by Team'!G34</f>
        <v>KATE ADELMANN</v>
      </c>
      <c r="B96" s="53">
        <v>5</v>
      </c>
      <c r="C96" s="54">
        <v>3</v>
      </c>
      <c r="D96" s="53">
        <v>4</v>
      </c>
      <c r="E96" s="54">
        <v>4</v>
      </c>
      <c r="F96" s="53">
        <v>5</v>
      </c>
      <c r="G96" s="54">
        <v>3</v>
      </c>
      <c r="H96" s="53">
        <v>5</v>
      </c>
      <c r="I96" s="54">
        <v>4</v>
      </c>
      <c r="J96" s="53">
        <v>5</v>
      </c>
      <c r="K96" s="55">
        <f>SUM(B96:J96)</f>
        <v>38</v>
      </c>
      <c r="L96" s="53">
        <v>4</v>
      </c>
      <c r="M96" s="54">
        <v>6</v>
      </c>
      <c r="N96" s="53">
        <v>5</v>
      </c>
      <c r="O96" s="54">
        <v>3</v>
      </c>
      <c r="P96" s="53">
        <v>3</v>
      </c>
      <c r="Q96" s="54">
        <v>4</v>
      </c>
      <c r="R96" s="53">
        <v>4</v>
      </c>
      <c r="S96" s="54">
        <v>6</v>
      </c>
      <c r="T96" s="53">
        <v>4</v>
      </c>
      <c r="U96" s="56">
        <f>SUM(L96:T96)</f>
        <v>39</v>
      </c>
      <c r="V96" s="57">
        <f>K96+U96</f>
        <v>77</v>
      </c>
    </row>
    <row r="97" spans="1:22">
      <c r="A97" s="60" t="str">
        <f>'Players by Team'!G35</f>
        <v>MADDIE SANDERS</v>
      </c>
      <c r="B97" s="53">
        <v>4</v>
      </c>
      <c r="C97" s="54">
        <v>4</v>
      </c>
      <c r="D97" s="53">
        <v>5</v>
      </c>
      <c r="E97" s="54">
        <v>5</v>
      </c>
      <c r="F97" s="53">
        <v>6</v>
      </c>
      <c r="G97" s="54">
        <v>3</v>
      </c>
      <c r="H97" s="53">
        <v>6</v>
      </c>
      <c r="I97" s="54">
        <v>7</v>
      </c>
      <c r="J97" s="53">
        <v>5</v>
      </c>
      <c r="K97" s="55">
        <f>SUM(B97:J97)</f>
        <v>45</v>
      </c>
      <c r="L97" s="53">
        <v>5</v>
      </c>
      <c r="M97" s="54">
        <v>6</v>
      </c>
      <c r="N97" s="53">
        <v>6</v>
      </c>
      <c r="O97" s="54">
        <v>5</v>
      </c>
      <c r="P97" s="53">
        <v>4</v>
      </c>
      <c r="Q97" s="54">
        <v>4</v>
      </c>
      <c r="R97" s="53">
        <v>5</v>
      </c>
      <c r="S97" s="54">
        <v>4</v>
      </c>
      <c r="T97" s="53">
        <v>5</v>
      </c>
      <c r="U97" s="56">
        <f>SUM(L97:T97)</f>
        <v>44</v>
      </c>
      <c r="V97" s="57">
        <f>K97+U97</f>
        <v>89</v>
      </c>
    </row>
    <row r="98" spans="1:22">
      <c r="A98" s="60" t="str">
        <f>'Players by Team'!G36</f>
        <v>LEXI KENNEDY</v>
      </c>
      <c r="B98" s="53">
        <v>5</v>
      </c>
      <c r="C98" s="54">
        <v>5</v>
      </c>
      <c r="D98" s="53">
        <v>6</v>
      </c>
      <c r="E98" s="54">
        <v>5</v>
      </c>
      <c r="F98" s="53">
        <v>6</v>
      </c>
      <c r="G98" s="54">
        <v>3</v>
      </c>
      <c r="H98" s="53">
        <v>4</v>
      </c>
      <c r="I98" s="54">
        <v>7</v>
      </c>
      <c r="J98" s="53">
        <v>8</v>
      </c>
      <c r="K98" s="55">
        <f>SUM(B98:J98)</f>
        <v>49</v>
      </c>
      <c r="L98" s="53">
        <v>4</v>
      </c>
      <c r="M98" s="54">
        <v>4</v>
      </c>
      <c r="N98" s="53">
        <v>7</v>
      </c>
      <c r="O98" s="54">
        <v>5</v>
      </c>
      <c r="P98" s="53">
        <v>5</v>
      </c>
      <c r="Q98" s="54">
        <v>5</v>
      </c>
      <c r="R98" s="53">
        <v>7</v>
      </c>
      <c r="S98" s="54">
        <v>5</v>
      </c>
      <c r="T98" s="53">
        <v>6</v>
      </c>
      <c r="U98" s="56">
        <f>SUM(L98:T98)</f>
        <v>48</v>
      </c>
      <c r="V98" s="57">
        <f>K98+U98</f>
        <v>97</v>
      </c>
    </row>
    <row r="99" spans="1:22">
      <c r="A99" s="60" t="str">
        <f>'Players by Team'!G37</f>
        <v>KODI NOLEN</v>
      </c>
      <c r="B99" s="53">
        <v>4</v>
      </c>
      <c r="C99" s="54">
        <v>8</v>
      </c>
      <c r="D99" s="53">
        <v>7</v>
      </c>
      <c r="E99" s="54">
        <v>5</v>
      </c>
      <c r="F99" s="53">
        <v>7</v>
      </c>
      <c r="G99" s="54">
        <v>6</v>
      </c>
      <c r="H99" s="53">
        <v>4</v>
      </c>
      <c r="I99" s="54">
        <v>5</v>
      </c>
      <c r="J99" s="53">
        <v>5</v>
      </c>
      <c r="K99" s="55">
        <f>SUM(B99:J99)</f>
        <v>51</v>
      </c>
      <c r="L99" s="53">
        <v>5</v>
      </c>
      <c r="M99" s="54">
        <v>6</v>
      </c>
      <c r="N99" s="53">
        <v>6</v>
      </c>
      <c r="O99" s="54">
        <v>5</v>
      </c>
      <c r="P99" s="53">
        <v>6</v>
      </c>
      <c r="Q99" s="54">
        <v>5</v>
      </c>
      <c r="R99" s="53">
        <v>5</v>
      </c>
      <c r="S99" s="54">
        <v>7</v>
      </c>
      <c r="T99" s="53">
        <v>5</v>
      </c>
      <c r="U99" s="56">
        <f>SUM(L99:T99)</f>
        <v>50</v>
      </c>
      <c r="V99" s="57">
        <f>K99+U99</f>
        <v>101</v>
      </c>
    </row>
    <row r="100" spans="1:22">
      <c r="A100" s="60" t="str">
        <f>'Players by Team'!G38</f>
        <v>HANNAH BEVERS</v>
      </c>
      <c r="B100" s="53">
        <v>6</v>
      </c>
      <c r="C100" s="54">
        <v>4</v>
      </c>
      <c r="D100" s="53">
        <v>7</v>
      </c>
      <c r="E100" s="54">
        <v>5</v>
      </c>
      <c r="F100" s="53">
        <v>7</v>
      </c>
      <c r="G100" s="54">
        <v>3</v>
      </c>
      <c r="H100" s="53">
        <v>6</v>
      </c>
      <c r="I100" s="54">
        <v>6</v>
      </c>
      <c r="J100" s="53">
        <v>8</v>
      </c>
      <c r="K100" s="55">
        <f>SUM(B100:J100)</f>
        <v>52</v>
      </c>
      <c r="L100" s="53">
        <v>5</v>
      </c>
      <c r="M100" s="54">
        <v>7</v>
      </c>
      <c r="N100" s="53">
        <v>6</v>
      </c>
      <c r="O100" s="54">
        <v>6</v>
      </c>
      <c r="P100" s="53">
        <v>4</v>
      </c>
      <c r="Q100" s="54">
        <v>6</v>
      </c>
      <c r="R100" s="53">
        <v>7</v>
      </c>
      <c r="S100" s="54">
        <v>6</v>
      </c>
      <c r="T100" s="53">
        <v>6</v>
      </c>
      <c r="U100" s="56">
        <f>SUM(L100:T100)</f>
        <v>53</v>
      </c>
      <c r="V100" s="57">
        <f>K100+U100</f>
        <v>105</v>
      </c>
    </row>
    <row r="102" spans="1:22" ht="15.75">
      <c r="A102" s="101" t="str">
        <f>'Players by Team'!M33</f>
        <v>NORTHWEST</v>
      </c>
      <c r="B102" s="19">
        <v>1</v>
      </c>
      <c r="C102" s="19">
        <v>2</v>
      </c>
      <c r="D102" s="19">
        <v>3</v>
      </c>
      <c r="E102" s="19">
        <v>4</v>
      </c>
      <c r="F102" s="19">
        <v>5</v>
      </c>
      <c r="G102" s="19">
        <v>6</v>
      </c>
      <c r="H102" s="19">
        <v>7</v>
      </c>
      <c r="I102" s="19">
        <v>8</v>
      </c>
      <c r="J102" s="19">
        <v>9</v>
      </c>
      <c r="K102" s="21" t="s">
        <v>27</v>
      </c>
      <c r="L102" s="21">
        <v>10</v>
      </c>
      <c r="M102" s="21">
        <v>11</v>
      </c>
      <c r="N102" s="21">
        <v>12</v>
      </c>
      <c r="O102" s="21">
        <v>13</v>
      </c>
      <c r="P102" s="21">
        <v>14</v>
      </c>
      <c r="Q102" s="21">
        <v>15</v>
      </c>
      <c r="R102" s="21">
        <v>16</v>
      </c>
      <c r="S102" s="21">
        <v>17</v>
      </c>
      <c r="T102" s="21">
        <v>18</v>
      </c>
      <c r="U102" s="21" t="s">
        <v>28</v>
      </c>
      <c r="V102" s="21" t="s">
        <v>2</v>
      </c>
    </row>
    <row r="103" spans="1:22">
      <c r="A103" s="60" t="str">
        <f>'Players by Team'!M34</f>
        <v>ASHLEY DAVIS</v>
      </c>
      <c r="B103" s="53">
        <v>6</v>
      </c>
      <c r="C103" s="54">
        <v>3</v>
      </c>
      <c r="D103" s="53">
        <v>5</v>
      </c>
      <c r="E103" s="54">
        <v>5</v>
      </c>
      <c r="F103" s="53">
        <v>6</v>
      </c>
      <c r="G103" s="54">
        <v>3</v>
      </c>
      <c r="H103" s="53">
        <v>4</v>
      </c>
      <c r="I103" s="54">
        <v>4</v>
      </c>
      <c r="J103" s="53">
        <v>5</v>
      </c>
      <c r="K103" s="55">
        <f>SUM(B103:J103)</f>
        <v>41</v>
      </c>
      <c r="L103" s="53">
        <v>4</v>
      </c>
      <c r="M103" s="54">
        <v>5</v>
      </c>
      <c r="N103" s="53">
        <v>6</v>
      </c>
      <c r="O103" s="54">
        <v>4</v>
      </c>
      <c r="P103" s="53">
        <v>4</v>
      </c>
      <c r="Q103" s="54">
        <v>5</v>
      </c>
      <c r="R103" s="53">
        <v>4</v>
      </c>
      <c r="S103" s="54">
        <v>5</v>
      </c>
      <c r="T103" s="53">
        <v>4</v>
      </c>
      <c r="U103" s="56">
        <f>SUM(L103:T103)</f>
        <v>41</v>
      </c>
      <c r="V103" s="57">
        <f>K103+U103</f>
        <v>82</v>
      </c>
    </row>
    <row r="104" spans="1:22">
      <c r="A104" s="60" t="str">
        <f>'Players by Team'!M35</f>
        <v>JACEE FIELDS</v>
      </c>
      <c r="B104" s="53">
        <v>4</v>
      </c>
      <c r="C104" s="54">
        <v>4</v>
      </c>
      <c r="D104" s="53">
        <v>5</v>
      </c>
      <c r="E104" s="54">
        <v>7</v>
      </c>
      <c r="F104" s="53">
        <v>4</v>
      </c>
      <c r="G104" s="54">
        <v>2</v>
      </c>
      <c r="H104" s="53">
        <v>4</v>
      </c>
      <c r="I104" s="54">
        <v>5</v>
      </c>
      <c r="J104" s="53">
        <v>4</v>
      </c>
      <c r="K104" s="55">
        <f>SUM(B104:J104)</f>
        <v>39</v>
      </c>
      <c r="L104" s="53">
        <v>3</v>
      </c>
      <c r="M104" s="54">
        <v>4</v>
      </c>
      <c r="N104" s="53">
        <v>4</v>
      </c>
      <c r="O104" s="54">
        <v>6</v>
      </c>
      <c r="P104" s="53">
        <v>3</v>
      </c>
      <c r="Q104" s="54">
        <v>4</v>
      </c>
      <c r="R104" s="53">
        <v>4</v>
      </c>
      <c r="S104" s="54">
        <v>4</v>
      </c>
      <c r="T104" s="53">
        <v>5</v>
      </c>
      <c r="U104" s="56">
        <f>SUM(L104:T104)</f>
        <v>37</v>
      </c>
      <c r="V104" s="57">
        <f>K104+U104</f>
        <v>76</v>
      </c>
    </row>
    <row r="105" spans="1:22">
      <c r="A105" s="60" t="str">
        <f>'Players by Team'!M36</f>
        <v>MADISON DAVIS</v>
      </c>
      <c r="B105" s="53">
        <v>4</v>
      </c>
      <c r="C105" s="54">
        <v>4</v>
      </c>
      <c r="D105" s="53">
        <v>5</v>
      </c>
      <c r="E105" s="54">
        <v>5</v>
      </c>
      <c r="F105" s="53">
        <v>6</v>
      </c>
      <c r="G105" s="54">
        <v>3</v>
      </c>
      <c r="H105" s="53">
        <v>4</v>
      </c>
      <c r="I105" s="54">
        <v>5</v>
      </c>
      <c r="J105" s="53">
        <v>5</v>
      </c>
      <c r="K105" s="55">
        <f>SUM(B105:J105)</f>
        <v>41</v>
      </c>
      <c r="L105" s="53">
        <v>3</v>
      </c>
      <c r="M105" s="54">
        <v>3</v>
      </c>
      <c r="N105" s="53">
        <v>5</v>
      </c>
      <c r="O105" s="54">
        <v>5</v>
      </c>
      <c r="P105" s="53">
        <v>4</v>
      </c>
      <c r="Q105" s="54">
        <v>5</v>
      </c>
      <c r="R105" s="53">
        <v>4</v>
      </c>
      <c r="S105" s="54">
        <v>5</v>
      </c>
      <c r="T105" s="53">
        <v>5</v>
      </c>
      <c r="U105" s="56">
        <f>SUM(L105:T105)</f>
        <v>39</v>
      </c>
      <c r="V105" s="57">
        <f>K105+U105</f>
        <v>80</v>
      </c>
    </row>
    <row r="106" spans="1:22">
      <c r="A106" s="60" t="str">
        <f>'Players by Team'!M37</f>
        <v>AVREE FIELDS</v>
      </c>
      <c r="B106" s="53">
        <v>5</v>
      </c>
      <c r="C106" s="54">
        <v>3</v>
      </c>
      <c r="D106" s="53">
        <v>4</v>
      </c>
      <c r="E106" s="54">
        <v>5</v>
      </c>
      <c r="F106" s="53">
        <v>6</v>
      </c>
      <c r="G106" s="54">
        <v>3</v>
      </c>
      <c r="H106" s="53">
        <v>5</v>
      </c>
      <c r="I106" s="54">
        <v>6</v>
      </c>
      <c r="J106" s="53">
        <v>4</v>
      </c>
      <c r="K106" s="55">
        <f>SUM(B106:J106)</f>
        <v>41</v>
      </c>
      <c r="L106" s="53">
        <v>4</v>
      </c>
      <c r="M106" s="54">
        <v>6</v>
      </c>
      <c r="N106" s="53">
        <v>6</v>
      </c>
      <c r="O106" s="54">
        <v>5</v>
      </c>
      <c r="P106" s="53">
        <v>4</v>
      </c>
      <c r="Q106" s="54">
        <v>4</v>
      </c>
      <c r="R106" s="53">
        <v>5</v>
      </c>
      <c r="S106" s="54">
        <v>4</v>
      </c>
      <c r="T106" s="53">
        <v>4</v>
      </c>
      <c r="U106" s="56">
        <f>SUM(L106:T106)</f>
        <v>42</v>
      </c>
      <c r="V106" s="57">
        <f>K106+U106</f>
        <v>83</v>
      </c>
    </row>
    <row r="107" spans="1:22">
      <c r="A107" s="60">
        <f>'Players by Team'!M38</f>
        <v>0</v>
      </c>
      <c r="B107" s="53"/>
      <c r="C107" s="54"/>
      <c r="D107" s="53"/>
      <c r="E107" s="54"/>
      <c r="F107" s="53"/>
      <c r="G107" s="54"/>
      <c r="H107" s="53"/>
      <c r="I107" s="54"/>
      <c r="J107" s="53"/>
      <c r="K107" s="55">
        <f>SUM(B107:J107)</f>
        <v>0</v>
      </c>
      <c r="L107" s="53"/>
      <c r="M107" s="54"/>
      <c r="N107" s="53"/>
      <c r="O107" s="54"/>
      <c r="P107" s="53"/>
      <c r="Q107" s="54"/>
      <c r="R107" s="53"/>
      <c r="S107" s="54"/>
      <c r="T107" s="53"/>
      <c r="U107" s="56">
        <f>SUM(L107:T107)</f>
        <v>0</v>
      </c>
      <c r="V107" s="57">
        <f>K107+U107</f>
        <v>0</v>
      </c>
    </row>
    <row r="109" spans="1:22" ht="15.75">
      <c r="A109" s="101" t="str">
        <f>'Players by Team'!A41</f>
        <v>PERMIAN</v>
      </c>
      <c r="B109" s="19">
        <v>1</v>
      </c>
      <c r="C109" s="19">
        <v>2</v>
      </c>
      <c r="D109" s="19">
        <v>3</v>
      </c>
      <c r="E109" s="19">
        <v>4</v>
      </c>
      <c r="F109" s="19">
        <v>5</v>
      </c>
      <c r="G109" s="19">
        <v>6</v>
      </c>
      <c r="H109" s="19">
        <v>7</v>
      </c>
      <c r="I109" s="19">
        <v>8</v>
      </c>
      <c r="J109" s="19">
        <v>9</v>
      </c>
      <c r="K109" s="21" t="s">
        <v>27</v>
      </c>
      <c r="L109" s="21">
        <v>10</v>
      </c>
      <c r="M109" s="21">
        <v>11</v>
      </c>
      <c r="N109" s="21">
        <v>12</v>
      </c>
      <c r="O109" s="21">
        <v>13</v>
      </c>
      <c r="P109" s="21">
        <v>14</v>
      </c>
      <c r="Q109" s="21">
        <v>15</v>
      </c>
      <c r="R109" s="21">
        <v>16</v>
      </c>
      <c r="S109" s="21">
        <v>17</v>
      </c>
      <c r="T109" s="21">
        <v>18</v>
      </c>
      <c r="U109" s="21" t="s">
        <v>28</v>
      </c>
      <c r="V109" s="21" t="s">
        <v>2</v>
      </c>
    </row>
    <row r="110" spans="1:22">
      <c r="A110" s="60" t="str">
        <f>'Players by Team'!A42</f>
        <v>ADRIANNA HERNANDEZ</v>
      </c>
      <c r="B110" s="53">
        <v>5</v>
      </c>
      <c r="C110" s="54">
        <v>5</v>
      </c>
      <c r="D110" s="53">
        <v>5</v>
      </c>
      <c r="E110" s="54">
        <v>5</v>
      </c>
      <c r="F110" s="53">
        <v>4</v>
      </c>
      <c r="G110" s="54">
        <v>3</v>
      </c>
      <c r="H110" s="53">
        <v>4</v>
      </c>
      <c r="I110" s="54">
        <v>5</v>
      </c>
      <c r="J110" s="53">
        <v>5</v>
      </c>
      <c r="K110" s="55">
        <f>SUM(B110:J110)</f>
        <v>41</v>
      </c>
      <c r="L110" s="53">
        <v>3</v>
      </c>
      <c r="M110" s="54">
        <v>4</v>
      </c>
      <c r="N110" s="53">
        <v>6</v>
      </c>
      <c r="O110" s="54">
        <v>5</v>
      </c>
      <c r="P110" s="53">
        <v>3</v>
      </c>
      <c r="Q110" s="54">
        <v>5</v>
      </c>
      <c r="R110" s="53">
        <v>4</v>
      </c>
      <c r="S110" s="54">
        <v>5</v>
      </c>
      <c r="T110" s="53">
        <v>6</v>
      </c>
      <c r="U110" s="56">
        <f>SUM(L110:T110)</f>
        <v>41</v>
      </c>
      <c r="V110" s="57">
        <f>K110+U110</f>
        <v>82</v>
      </c>
    </row>
    <row r="111" spans="1:22">
      <c r="A111" s="60" t="str">
        <f>'Players by Team'!A43</f>
        <v>MARINA SOLIS</v>
      </c>
      <c r="B111" s="53">
        <v>4</v>
      </c>
      <c r="C111" s="54">
        <v>4</v>
      </c>
      <c r="D111" s="53">
        <v>7</v>
      </c>
      <c r="E111" s="54">
        <v>6</v>
      </c>
      <c r="F111" s="53">
        <v>5</v>
      </c>
      <c r="G111" s="54">
        <v>3</v>
      </c>
      <c r="H111" s="53">
        <v>5</v>
      </c>
      <c r="I111" s="54">
        <v>6</v>
      </c>
      <c r="J111" s="53">
        <v>5</v>
      </c>
      <c r="K111" s="55">
        <f>SUM(B111:J111)</f>
        <v>45</v>
      </c>
      <c r="L111" s="53">
        <v>3</v>
      </c>
      <c r="M111" s="54">
        <v>6</v>
      </c>
      <c r="N111" s="53">
        <v>6</v>
      </c>
      <c r="O111" s="54">
        <v>5</v>
      </c>
      <c r="P111" s="53">
        <v>4</v>
      </c>
      <c r="Q111" s="54">
        <v>4</v>
      </c>
      <c r="R111" s="53">
        <v>5</v>
      </c>
      <c r="S111" s="54">
        <v>5</v>
      </c>
      <c r="T111" s="53">
        <v>6</v>
      </c>
      <c r="U111" s="56">
        <f>SUM(L111:T111)</f>
        <v>44</v>
      </c>
      <c r="V111" s="57">
        <f>K111+U111</f>
        <v>89</v>
      </c>
    </row>
    <row r="112" spans="1:22">
      <c r="A112" s="60" t="str">
        <f>'Players by Team'!A44</f>
        <v>ANGELA AGUIRRE</v>
      </c>
      <c r="B112" s="53">
        <v>5</v>
      </c>
      <c r="C112" s="54">
        <v>4</v>
      </c>
      <c r="D112" s="53">
        <v>5</v>
      </c>
      <c r="E112" s="54">
        <v>6</v>
      </c>
      <c r="F112" s="53">
        <v>6</v>
      </c>
      <c r="G112" s="54">
        <v>4</v>
      </c>
      <c r="H112" s="53">
        <v>4</v>
      </c>
      <c r="I112" s="54">
        <v>6</v>
      </c>
      <c r="J112" s="53">
        <v>5</v>
      </c>
      <c r="K112" s="55">
        <f>SUM(B112:J112)</f>
        <v>45</v>
      </c>
      <c r="L112" s="53">
        <v>3</v>
      </c>
      <c r="M112" s="54">
        <v>5</v>
      </c>
      <c r="N112" s="53">
        <v>5</v>
      </c>
      <c r="O112" s="54">
        <v>6</v>
      </c>
      <c r="P112" s="53">
        <v>5</v>
      </c>
      <c r="Q112" s="54">
        <v>4</v>
      </c>
      <c r="R112" s="53">
        <v>8</v>
      </c>
      <c r="S112" s="54">
        <v>4</v>
      </c>
      <c r="T112" s="53">
        <v>6</v>
      </c>
      <c r="U112" s="56">
        <f>SUM(L112:T112)</f>
        <v>46</v>
      </c>
      <c r="V112" s="57">
        <f>K112+U112</f>
        <v>91</v>
      </c>
    </row>
    <row r="113" spans="1:22">
      <c r="A113" s="60" t="str">
        <f>'Players by Team'!A45</f>
        <v>JOCELYN DOMINGUEZ</v>
      </c>
      <c r="B113" s="53">
        <v>6</v>
      </c>
      <c r="C113" s="54">
        <v>5</v>
      </c>
      <c r="D113" s="53">
        <v>5</v>
      </c>
      <c r="E113" s="54">
        <v>4</v>
      </c>
      <c r="F113" s="53">
        <v>6</v>
      </c>
      <c r="G113" s="54">
        <v>3</v>
      </c>
      <c r="H113" s="53">
        <v>5</v>
      </c>
      <c r="I113" s="54">
        <v>7</v>
      </c>
      <c r="J113" s="53">
        <v>5</v>
      </c>
      <c r="K113" s="55">
        <f>SUM(B113:J113)</f>
        <v>46</v>
      </c>
      <c r="L113" s="53">
        <v>3</v>
      </c>
      <c r="M113" s="54">
        <v>5</v>
      </c>
      <c r="N113" s="53">
        <v>6</v>
      </c>
      <c r="O113" s="54">
        <v>5</v>
      </c>
      <c r="P113" s="53">
        <v>4</v>
      </c>
      <c r="Q113" s="54">
        <v>5</v>
      </c>
      <c r="R113" s="53">
        <v>7</v>
      </c>
      <c r="S113" s="54">
        <v>5</v>
      </c>
      <c r="T113" s="53">
        <v>6</v>
      </c>
      <c r="U113" s="56">
        <f>SUM(L113:T113)</f>
        <v>46</v>
      </c>
      <c r="V113" s="57">
        <f>K113+U113</f>
        <v>92</v>
      </c>
    </row>
    <row r="114" spans="1:22">
      <c r="A114" s="60" t="str">
        <f>'Players by Team'!A46</f>
        <v>KYNDAL WARD</v>
      </c>
      <c r="B114" s="53">
        <v>6</v>
      </c>
      <c r="C114" s="54">
        <v>4</v>
      </c>
      <c r="D114" s="53">
        <v>6</v>
      </c>
      <c r="E114" s="54">
        <v>6</v>
      </c>
      <c r="F114" s="53">
        <v>6</v>
      </c>
      <c r="G114" s="54">
        <v>3</v>
      </c>
      <c r="H114" s="53">
        <v>5</v>
      </c>
      <c r="I114" s="54">
        <v>6</v>
      </c>
      <c r="J114" s="53">
        <v>5</v>
      </c>
      <c r="K114" s="55">
        <f>SUM(B114:J114)</f>
        <v>47</v>
      </c>
      <c r="L114" s="53">
        <v>4</v>
      </c>
      <c r="M114" s="54">
        <v>9</v>
      </c>
      <c r="N114" s="53">
        <v>6</v>
      </c>
      <c r="O114" s="54">
        <v>5</v>
      </c>
      <c r="P114" s="53">
        <v>4</v>
      </c>
      <c r="Q114" s="54">
        <v>4</v>
      </c>
      <c r="R114" s="53">
        <v>7</v>
      </c>
      <c r="S114" s="54">
        <v>5</v>
      </c>
      <c r="T114" s="53">
        <v>7</v>
      </c>
      <c r="U114" s="56">
        <f>SUM(L114:T114)</f>
        <v>51</v>
      </c>
      <c r="V114" s="57">
        <f>K114+U114</f>
        <v>98</v>
      </c>
    </row>
    <row r="116" spans="1:22" ht="15.75">
      <c r="A116" s="101" t="str">
        <f>'Players by Team'!G41</f>
        <v>REAGAN</v>
      </c>
      <c r="B116" s="19">
        <v>1</v>
      </c>
      <c r="C116" s="19">
        <v>2</v>
      </c>
      <c r="D116" s="19">
        <v>3</v>
      </c>
      <c r="E116" s="19">
        <v>4</v>
      </c>
      <c r="F116" s="19">
        <v>5</v>
      </c>
      <c r="G116" s="19">
        <v>6</v>
      </c>
      <c r="H116" s="19">
        <v>7</v>
      </c>
      <c r="I116" s="19">
        <v>8</v>
      </c>
      <c r="J116" s="19">
        <v>9</v>
      </c>
      <c r="K116" s="21" t="s">
        <v>27</v>
      </c>
      <c r="L116" s="21">
        <v>10</v>
      </c>
      <c r="M116" s="21">
        <v>11</v>
      </c>
      <c r="N116" s="21">
        <v>12</v>
      </c>
      <c r="O116" s="21">
        <v>13</v>
      </c>
      <c r="P116" s="21">
        <v>14</v>
      </c>
      <c r="Q116" s="21">
        <v>15</v>
      </c>
      <c r="R116" s="21">
        <v>16</v>
      </c>
      <c r="S116" s="21">
        <v>17</v>
      </c>
      <c r="T116" s="21">
        <v>18</v>
      </c>
      <c r="U116" s="21" t="s">
        <v>28</v>
      </c>
      <c r="V116" s="21" t="s">
        <v>2</v>
      </c>
    </row>
    <row r="117" spans="1:22">
      <c r="A117" s="60" t="str">
        <f>'Players by Team'!G42</f>
        <v>MICHELLE BECKER</v>
      </c>
      <c r="B117" s="53">
        <v>5</v>
      </c>
      <c r="C117" s="54">
        <v>4</v>
      </c>
      <c r="D117" s="53">
        <v>3</v>
      </c>
      <c r="E117" s="54">
        <v>4</v>
      </c>
      <c r="F117" s="53">
        <v>5</v>
      </c>
      <c r="G117" s="54">
        <v>5</v>
      </c>
      <c r="H117" s="53">
        <v>4</v>
      </c>
      <c r="I117" s="54">
        <v>5</v>
      </c>
      <c r="J117" s="53">
        <v>4</v>
      </c>
      <c r="K117" s="55">
        <f>SUM(B117:J117)</f>
        <v>39</v>
      </c>
      <c r="L117" s="53">
        <v>3</v>
      </c>
      <c r="M117" s="54">
        <v>4</v>
      </c>
      <c r="N117" s="53">
        <v>4</v>
      </c>
      <c r="O117" s="54">
        <v>3</v>
      </c>
      <c r="P117" s="53">
        <v>8</v>
      </c>
      <c r="Q117" s="54">
        <v>6</v>
      </c>
      <c r="R117" s="53">
        <v>4</v>
      </c>
      <c r="S117" s="54">
        <v>4</v>
      </c>
      <c r="T117" s="53">
        <v>4</v>
      </c>
      <c r="U117" s="56">
        <f>SUM(L117:T117)</f>
        <v>40</v>
      </c>
      <c r="V117" s="57">
        <f>K117+U117</f>
        <v>79</v>
      </c>
    </row>
    <row r="118" spans="1:22">
      <c r="A118" s="60" t="str">
        <f>'Players by Team'!G43</f>
        <v>KINSEY RAY</v>
      </c>
      <c r="B118" s="53">
        <v>5</v>
      </c>
      <c r="C118" s="54">
        <v>3</v>
      </c>
      <c r="D118" s="53">
        <v>5</v>
      </c>
      <c r="E118" s="54">
        <v>5</v>
      </c>
      <c r="F118" s="53">
        <v>5</v>
      </c>
      <c r="G118" s="54">
        <v>2</v>
      </c>
      <c r="H118" s="53">
        <v>3</v>
      </c>
      <c r="I118" s="54">
        <v>6</v>
      </c>
      <c r="J118" s="53">
        <v>5</v>
      </c>
      <c r="K118" s="55">
        <f>SUM(B118:J118)</f>
        <v>39</v>
      </c>
      <c r="L118" s="53">
        <v>3</v>
      </c>
      <c r="M118" s="54">
        <v>5</v>
      </c>
      <c r="N118" s="53">
        <v>5</v>
      </c>
      <c r="O118" s="54">
        <v>3</v>
      </c>
      <c r="P118" s="53">
        <v>3</v>
      </c>
      <c r="Q118" s="54">
        <v>4</v>
      </c>
      <c r="R118" s="53">
        <v>4</v>
      </c>
      <c r="S118" s="54">
        <v>5</v>
      </c>
      <c r="T118" s="53">
        <v>5</v>
      </c>
      <c r="U118" s="56">
        <f>SUM(L118:T118)</f>
        <v>37</v>
      </c>
      <c r="V118" s="57">
        <f>K118+U118</f>
        <v>76</v>
      </c>
    </row>
    <row r="119" spans="1:22">
      <c r="A119" s="60" t="str">
        <f>'Players by Team'!G44</f>
        <v>KAYLEE CRUZ</v>
      </c>
      <c r="B119" s="53">
        <v>5</v>
      </c>
      <c r="C119" s="54">
        <v>3</v>
      </c>
      <c r="D119" s="53">
        <v>5</v>
      </c>
      <c r="E119" s="54">
        <v>4</v>
      </c>
      <c r="F119" s="53">
        <v>8</v>
      </c>
      <c r="G119" s="54">
        <v>3</v>
      </c>
      <c r="H119" s="53">
        <v>4</v>
      </c>
      <c r="I119" s="54">
        <v>4</v>
      </c>
      <c r="J119" s="53">
        <v>5</v>
      </c>
      <c r="K119" s="55">
        <f>SUM(B119:J119)</f>
        <v>41</v>
      </c>
      <c r="L119" s="53">
        <v>3</v>
      </c>
      <c r="M119" s="54">
        <v>4</v>
      </c>
      <c r="N119" s="53">
        <v>5</v>
      </c>
      <c r="O119" s="54">
        <v>4</v>
      </c>
      <c r="P119" s="53">
        <v>5</v>
      </c>
      <c r="Q119" s="54">
        <v>4</v>
      </c>
      <c r="R119" s="53">
        <v>5</v>
      </c>
      <c r="S119" s="54">
        <v>5</v>
      </c>
      <c r="T119" s="53">
        <v>8</v>
      </c>
      <c r="U119" s="56">
        <f>SUM(L119:T119)</f>
        <v>43</v>
      </c>
      <c r="V119" s="57">
        <f>K119+U119</f>
        <v>84</v>
      </c>
    </row>
    <row r="120" spans="1:22">
      <c r="A120" s="60" t="str">
        <f>'Players by Team'!G45</f>
        <v>SYDNEY SIMS</v>
      </c>
      <c r="B120" s="53">
        <v>3</v>
      </c>
      <c r="C120" s="54">
        <v>4</v>
      </c>
      <c r="D120" s="53">
        <v>5</v>
      </c>
      <c r="E120" s="54">
        <v>6</v>
      </c>
      <c r="F120" s="53">
        <v>6</v>
      </c>
      <c r="G120" s="54">
        <v>3</v>
      </c>
      <c r="H120" s="53">
        <v>5</v>
      </c>
      <c r="I120" s="54">
        <v>7</v>
      </c>
      <c r="J120" s="53">
        <v>5</v>
      </c>
      <c r="K120" s="55">
        <f>SUM(B120:J120)</f>
        <v>44</v>
      </c>
      <c r="L120" s="53">
        <v>3</v>
      </c>
      <c r="M120" s="54">
        <v>5</v>
      </c>
      <c r="N120" s="53">
        <v>7</v>
      </c>
      <c r="O120" s="54">
        <v>7</v>
      </c>
      <c r="P120" s="53">
        <v>4</v>
      </c>
      <c r="Q120" s="54">
        <v>4</v>
      </c>
      <c r="R120" s="53">
        <v>8</v>
      </c>
      <c r="S120" s="54">
        <v>6</v>
      </c>
      <c r="T120" s="53">
        <v>6</v>
      </c>
      <c r="U120" s="56">
        <f>SUM(L120:T120)</f>
        <v>50</v>
      </c>
      <c r="V120" s="57">
        <f>K120+U120</f>
        <v>94</v>
      </c>
    </row>
    <row r="121" spans="1:22">
      <c r="A121" s="60" t="str">
        <f>'Players by Team'!G46</f>
        <v>LAUREN ALFARO</v>
      </c>
      <c r="B121" s="53">
        <v>5</v>
      </c>
      <c r="C121" s="54">
        <v>4</v>
      </c>
      <c r="D121" s="53">
        <v>5</v>
      </c>
      <c r="E121" s="54">
        <v>7</v>
      </c>
      <c r="F121" s="53">
        <v>5</v>
      </c>
      <c r="G121" s="54">
        <v>5</v>
      </c>
      <c r="H121" s="53">
        <v>6</v>
      </c>
      <c r="I121" s="54">
        <v>8</v>
      </c>
      <c r="J121" s="53">
        <v>6</v>
      </c>
      <c r="K121" s="55">
        <f>SUM(B121:J121)</f>
        <v>51</v>
      </c>
      <c r="L121" s="53">
        <v>4</v>
      </c>
      <c r="M121" s="54">
        <v>5</v>
      </c>
      <c r="N121" s="53">
        <v>4</v>
      </c>
      <c r="O121" s="54">
        <v>4</v>
      </c>
      <c r="P121" s="53">
        <v>5</v>
      </c>
      <c r="Q121" s="54">
        <v>6</v>
      </c>
      <c r="R121" s="53">
        <v>5</v>
      </c>
      <c r="S121" s="54">
        <v>5</v>
      </c>
      <c r="T121" s="53">
        <v>6</v>
      </c>
      <c r="U121" s="56">
        <f>SUM(L121:T121)</f>
        <v>44</v>
      </c>
      <c r="V121" s="57">
        <f>K121+U121</f>
        <v>95</v>
      </c>
    </row>
    <row r="123" spans="1:22" ht="15.75">
      <c r="A123" s="101" t="str">
        <f>'Players by Team'!M41</f>
        <v xml:space="preserve">SOUTHLAKE </v>
      </c>
      <c r="B123" s="19">
        <v>1</v>
      </c>
      <c r="C123" s="19">
        <v>2</v>
      </c>
      <c r="D123" s="19">
        <v>3</v>
      </c>
      <c r="E123" s="19">
        <v>4</v>
      </c>
      <c r="F123" s="19">
        <v>5</v>
      </c>
      <c r="G123" s="19">
        <v>6</v>
      </c>
      <c r="H123" s="19">
        <v>7</v>
      </c>
      <c r="I123" s="19">
        <v>8</v>
      </c>
      <c r="J123" s="19">
        <v>9</v>
      </c>
      <c r="K123" s="21" t="s">
        <v>27</v>
      </c>
      <c r="L123" s="21">
        <v>10</v>
      </c>
      <c r="M123" s="21">
        <v>11</v>
      </c>
      <c r="N123" s="21">
        <v>12</v>
      </c>
      <c r="O123" s="21">
        <v>13</v>
      </c>
      <c r="P123" s="21">
        <v>14</v>
      </c>
      <c r="Q123" s="21">
        <v>15</v>
      </c>
      <c r="R123" s="21">
        <v>16</v>
      </c>
      <c r="S123" s="21">
        <v>17</v>
      </c>
      <c r="T123" s="21">
        <v>18</v>
      </c>
      <c r="U123" s="21" t="s">
        <v>28</v>
      </c>
      <c r="V123" s="21" t="s">
        <v>2</v>
      </c>
    </row>
    <row r="124" spans="1:22">
      <c r="A124" s="60" t="str">
        <f>'Players by Team'!M42</f>
        <v>STEPHANIE LEE</v>
      </c>
      <c r="B124" s="53">
        <v>4</v>
      </c>
      <c r="C124" s="54">
        <v>3</v>
      </c>
      <c r="D124" s="53">
        <v>6</v>
      </c>
      <c r="E124" s="54">
        <v>4</v>
      </c>
      <c r="F124" s="53">
        <v>4</v>
      </c>
      <c r="G124" s="54">
        <v>3</v>
      </c>
      <c r="H124" s="53">
        <v>4</v>
      </c>
      <c r="I124" s="54">
        <v>5</v>
      </c>
      <c r="J124" s="53">
        <v>3</v>
      </c>
      <c r="K124" s="55">
        <f>SUM(B124:J124)</f>
        <v>36</v>
      </c>
      <c r="L124" s="53">
        <v>3</v>
      </c>
      <c r="M124" s="54">
        <v>5</v>
      </c>
      <c r="N124" s="53">
        <v>4</v>
      </c>
      <c r="O124" s="54">
        <v>3</v>
      </c>
      <c r="P124" s="53">
        <v>2</v>
      </c>
      <c r="Q124" s="54">
        <v>4</v>
      </c>
      <c r="R124" s="53">
        <v>3</v>
      </c>
      <c r="S124" s="54">
        <v>3</v>
      </c>
      <c r="T124" s="53">
        <v>4</v>
      </c>
      <c r="U124" s="56">
        <f>SUM(L124:T124)</f>
        <v>31</v>
      </c>
      <c r="V124" s="57">
        <f>K124+U124</f>
        <v>67</v>
      </c>
    </row>
    <row r="125" spans="1:22">
      <c r="A125" s="60" t="str">
        <f>'Players by Team'!M43</f>
        <v>MICHELLE ZHOU</v>
      </c>
      <c r="B125" s="53">
        <v>4</v>
      </c>
      <c r="C125" s="54">
        <v>3</v>
      </c>
      <c r="D125" s="53">
        <v>5</v>
      </c>
      <c r="E125" s="54">
        <v>4</v>
      </c>
      <c r="F125" s="53">
        <v>4</v>
      </c>
      <c r="G125" s="54">
        <v>3</v>
      </c>
      <c r="H125" s="53">
        <v>3</v>
      </c>
      <c r="I125" s="54">
        <v>5</v>
      </c>
      <c r="J125" s="53">
        <v>5</v>
      </c>
      <c r="K125" s="55">
        <f>SUM(B125:J125)</f>
        <v>36</v>
      </c>
      <c r="L125" s="53">
        <v>2</v>
      </c>
      <c r="M125" s="54">
        <v>4</v>
      </c>
      <c r="N125" s="53">
        <v>5</v>
      </c>
      <c r="O125" s="54">
        <v>4</v>
      </c>
      <c r="P125" s="53">
        <v>3</v>
      </c>
      <c r="Q125" s="54">
        <v>3</v>
      </c>
      <c r="R125" s="53">
        <v>4</v>
      </c>
      <c r="S125" s="54">
        <v>3</v>
      </c>
      <c r="T125" s="53">
        <v>7</v>
      </c>
      <c r="U125" s="56">
        <f>SUM(L125:T125)</f>
        <v>35</v>
      </c>
      <c r="V125" s="57">
        <f>K125+U125</f>
        <v>71</v>
      </c>
    </row>
    <row r="126" spans="1:22">
      <c r="A126" s="60" t="str">
        <f>'Players by Team'!M44</f>
        <v>ASHTON BEGLEY</v>
      </c>
      <c r="B126" s="53">
        <v>4</v>
      </c>
      <c r="C126" s="54">
        <v>4</v>
      </c>
      <c r="D126" s="53">
        <v>3</v>
      </c>
      <c r="E126" s="54">
        <v>5</v>
      </c>
      <c r="F126" s="53">
        <v>5</v>
      </c>
      <c r="G126" s="54">
        <v>3</v>
      </c>
      <c r="H126" s="53">
        <v>4</v>
      </c>
      <c r="I126" s="54">
        <v>6</v>
      </c>
      <c r="J126" s="53">
        <v>5</v>
      </c>
      <c r="K126" s="55">
        <f>SUM(B126:J126)</f>
        <v>39</v>
      </c>
      <c r="L126" s="53">
        <v>3</v>
      </c>
      <c r="M126" s="54">
        <v>4</v>
      </c>
      <c r="N126" s="53">
        <v>5</v>
      </c>
      <c r="O126" s="54">
        <v>5</v>
      </c>
      <c r="P126" s="53">
        <v>4</v>
      </c>
      <c r="Q126" s="54">
        <v>4</v>
      </c>
      <c r="R126" s="53">
        <v>4</v>
      </c>
      <c r="S126" s="54">
        <v>4</v>
      </c>
      <c r="T126" s="53">
        <v>5</v>
      </c>
      <c r="U126" s="56">
        <f>SUM(L126:T126)</f>
        <v>38</v>
      </c>
      <c r="V126" s="57">
        <f>K126+U126</f>
        <v>77</v>
      </c>
    </row>
    <row r="127" spans="1:22">
      <c r="A127" s="60" t="str">
        <f>'Players by Team'!M45</f>
        <v>KAREN LEE</v>
      </c>
      <c r="B127" s="53">
        <v>6</v>
      </c>
      <c r="C127" s="54">
        <v>4</v>
      </c>
      <c r="D127" s="53">
        <v>4</v>
      </c>
      <c r="E127" s="54">
        <v>5</v>
      </c>
      <c r="F127" s="53">
        <v>5</v>
      </c>
      <c r="G127" s="54">
        <v>4</v>
      </c>
      <c r="H127" s="53">
        <v>8</v>
      </c>
      <c r="I127" s="54">
        <v>5</v>
      </c>
      <c r="J127" s="53">
        <v>5</v>
      </c>
      <c r="K127" s="55">
        <f>SUM(B127:J127)</f>
        <v>46</v>
      </c>
      <c r="L127" s="53">
        <v>3</v>
      </c>
      <c r="M127" s="54">
        <v>4</v>
      </c>
      <c r="N127" s="53">
        <v>6</v>
      </c>
      <c r="O127" s="54">
        <v>4</v>
      </c>
      <c r="P127" s="53">
        <v>3</v>
      </c>
      <c r="Q127" s="54">
        <v>4</v>
      </c>
      <c r="R127" s="53">
        <v>5</v>
      </c>
      <c r="S127" s="54">
        <v>4</v>
      </c>
      <c r="T127" s="53">
        <v>5</v>
      </c>
      <c r="U127" s="56">
        <f>SUM(L127:T127)</f>
        <v>38</v>
      </c>
      <c r="V127" s="57">
        <f>K127+U127</f>
        <v>84</v>
      </c>
    </row>
    <row r="128" spans="1:22">
      <c r="A128" s="60" t="str">
        <f>'Players by Team'!M46</f>
        <v>SARAH STONE</v>
      </c>
      <c r="B128" s="53">
        <v>4</v>
      </c>
      <c r="C128" s="54">
        <v>4</v>
      </c>
      <c r="D128" s="53">
        <v>4</v>
      </c>
      <c r="E128" s="54">
        <v>5</v>
      </c>
      <c r="F128" s="53">
        <v>6</v>
      </c>
      <c r="G128" s="54">
        <v>3</v>
      </c>
      <c r="H128" s="53">
        <v>4</v>
      </c>
      <c r="I128" s="54">
        <v>5</v>
      </c>
      <c r="J128" s="53">
        <v>4</v>
      </c>
      <c r="K128" s="55">
        <f>SUM(B128:J128)</f>
        <v>39</v>
      </c>
      <c r="L128" s="53">
        <v>3</v>
      </c>
      <c r="M128" s="54">
        <v>5</v>
      </c>
      <c r="N128" s="53">
        <v>6</v>
      </c>
      <c r="O128" s="54">
        <v>5</v>
      </c>
      <c r="P128" s="53">
        <v>5</v>
      </c>
      <c r="Q128" s="54">
        <v>6</v>
      </c>
      <c r="R128" s="53">
        <v>4</v>
      </c>
      <c r="S128" s="54">
        <v>4</v>
      </c>
      <c r="T128" s="53">
        <v>7</v>
      </c>
      <c r="U128" s="56">
        <f>SUM(L128:T128)</f>
        <v>45</v>
      </c>
      <c r="V128" s="57">
        <f>K128+U128</f>
        <v>84</v>
      </c>
    </row>
    <row r="130" spans="1:22" ht="15.75">
      <c r="A130" s="101" t="str">
        <f>'Players by Team'!A49</f>
        <v>WOODLANDS</v>
      </c>
      <c r="B130" s="19">
        <v>1</v>
      </c>
      <c r="C130" s="19">
        <v>2</v>
      </c>
      <c r="D130" s="19">
        <v>3</v>
      </c>
      <c r="E130" s="19">
        <v>4</v>
      </c>
      <c r="F130" s="19">
        <v>5</v>
      </c>
      <c r="G130" s="19">
        <v>6</v>
      </c>
      <c r="H130" s="19">
        <v>7</v>
      </c>
      <c r="I130" s="19">
        <v>8</v>
      </c>
      <c r="J130" s="19">
        <v>9</v>
      </c>
      <c r="K130" s="111" t="s">
        <v>27</v>
      </c>
      <c r="L130" s="111">
        <v>10</v>
      </c>
      <c r="M130" s="111">
        <v>11</v>
      </c>
      <c r="N130" s="111">
        <v>12</v>
      </c>
      <c r="O130" s="111">
        <v>13</v>
      </c>
      <c r="P130" s="111">
        <v>14</v>
      </c>
      <c r="Q130" s="111">
        <v>15</v>
      </c>
      <c r="R130" s="111">
        <v>16</v>
      </c>
      <c r="S130" s="111">
        <v>17</v>
      </c>
      <c r="T130" s="111">
        <v>18</v>
      </c>
      <c r="U130" s="111" t="s">
        <v>28</v>
      </c>
      <c r="V130" s="111" t="s">
        <v>2</v>
      </c>
    </row>
    <row r="131" spans="1:22">
      <c r="A131" s="60" t="str">
        <f>'Players by Team'!A50</f>
        <v>KARINA BENAVIDES</v>
      </c>
      <c r="B131" s="53">
        <v>4</v>
      </c>
      <c r="C131" s="54">
        <v>3</v>
      </c>
      <c r="D131" s="53">
        <v>4</v>
      </c>
      <c r="E131" s="54">
        <v>4</v>
      </c>
      <c r="F131" s="53">
        <v>4</v>
      </c>
      <c r="G131" s="54">
        <v>4</v>
      </c>
      <c r="H131" s="53">
        <v>4</v>
      </c>
      <c r="I131" s="54">
        <v>6</v>
      </c>
      <c r="J131" s="53">
        <v>4</v>
      </c>
      <c r="K131" s="55">
        <f>SUM(B131:J131)</f>
        <v>37</v>
      </c>
      <c r="L131" s="53">
        <v>3</v>
      </c>
      <c r="M131" s="54">
        <v>4</v>
      </c>
      <c r="N131" s="53">
        <v>4</v>
      </c>
      <c r="O131" s="54">
        <v>4</v>
      </c>
      <c r="P131" s="53">
        <v>4</v>
      </c>
      <c r="Q131" s="54">
        <v>4</v>
      </c>
      <c r="R131" s="53">
        <v>6</v>
      </c>
      <c r="S131" s="54">
        <v>4</v>
      </c>
      <c r="T131" s="53">
        <v>4</v>
      </c>
      <c r="U131" s="56">
        <f>SUM(L131:T131)</f>
        <v>37</v>
      </c>
      <c r="V131" s="57">
        <f>K131+U131</f>
        <v>74</v>
      </c>
    </row>
    <row r="132" spans="1:22">
      <c r="A132" s="60" t="str">
        <f>'Players by Team'!A51</f>
        <v>AVERY BLAKE</v>
      </c>
      <c r="B132" s="53">
        <v>4</v>
      </c>
      <c r="C132" s="54">
        <v>3</v>
      </c>
      <c r="D132" s="53">
        <v>4</v>
      </c>
      <c r="E132" s="54">
        <v>4</v>
      </c>
      <c r="F132" s="53">
        <v>5</v>
      </c>
      <c r="G132" s="54">
        <v>3</v>
      </c>
      <c r="H132" s="53">
        <v>3</v>
      </c>
      <c r="I132" s="54">
        <v>6</v>
      </c>
      <c r="J132" s="53">
        <v>4</v>
      </c>
      <c r="K132" s="55">
        <f>SUM(B132:J132)</f>
        <v>36</v>
      </c>
      <c r="L132" s="53">
        <v>4</v>
      </c>
      <c r="M132" s="54">
        <v>4</v>
      </c>
      <c r="N132" s="53">
        <v>6</v>
      </c>
      <c r="O132" s="54">
        <v>5</v>
      </c>
      <c r="P132" s="53">
        <v>3</v>
      </c>
      <c r="Q132" s="54">
        <v>4</v>
      </c>
      <c r="R132" s="53">
        <v>5</v>
      </c>
      <c r="S132" s="54">
        <v>5</v>
      </c>
      <c r="T132" s="53">
        <v>5</v>
      </c>
      <c r="U132" s="56">
        <f>SUM(L132:T132)</f>
        <v>41</v>
      </c>
      <c r="V132" s="57">
        <f>K132+U132</f>
        <v>77</v>
      </c>
    </row>
    <row r="133" spans="1:22">
      <c r="A133" s="60" t="str">
        <f>'Players by Team'!A52</f>
        <v>AVA BRUNER</v>
      </c>
      <c r="B133" s="53">
        <v>4</v>
      </c>
      <c r="C133" s="54">
        <v>4</v>
      </c>
      <c r="D133" s="53">
        <v>4</v>
      </c>
      <c r="E133" s="54">
        <v>5</v>
      </c>
      <c r="F133" s="53">
        <v>5</v>
      </c>
      <c r="G133" s="54">
        <v>2</v>
      </c>
      <c r="H133" s="53">
        <v>4</v>
      </c>
      <c r="I133" s="54">
        <v>5</v>
      </c>
      <c r="J133" s="53">
        <v>6</v>
      </c>
      <c r="K133" s="55">
        <f>SUM(B133:J133)</f>
        <v>39</v>
      </c>
      <c r="L133" s="53">
        <v>3</v>
      </c>
      <c r="M133" s="54">
        <v>5</v>
      </c>
      <c r="N133" s="53">
        <v>5</v>
      </c>
      <c r="O133" s="54">
        <v>5</v>
      </c>
      <c r="P133" s="53">
        <v>3</v>
      </c>
      <c r="Q133" s="54">
        <v>4</v>
      </c>
      <c r="R133" s="53">
        <v>4</v>
      </c>
      <c r="S133" s="54">
        <v>4</v>
      </c>
      <c r="T133" s="53">
        <v>5</v>
      </c>
      <c r="U133" s="56">
        <f>SUM(L133:T133)</f>
        <v>38</v>
      </c>
      <c r="V133" s="57">
        <f>K133+U133</f>
        <v>77</v>
      </c>
    </row>
    <row r="134" spans="1:22">
      <c r="A134" s="60" t="str">
        <f>'Players by Team'!A53</f>
        <v>CHEYENNE SOWDA</v>
      </c>
      <c r="B134" s="53">
        <v>4</v>
      </c>
      <c r="C134" s="54">
        <v>3</v>
      </c>
      <c r="D134" s="53">
        <v>5</v>
      </c>
      <c r="E134" s="54">
        <v>5</v>
      </c>
      <c r="F134" s="53">
        <v>4</v>
      </c>
      <c r="G134" s="54">
        <v>2</v>
      </c>
      <c r="H134" s="53">
        <v>4</v>
      </c>
      <c r="I134" s="54">
        <v>6</v>
      </c>
      <c r="J134" s="53">
        <v>5</v>
      </c>
      <c r="K134" s="55">
        <f>SUM(B134:J134)</f>
        <v>38</v>
      </c>
      <c r="L134" s="53">
        <v>4</v>
      </c>
      <c r="M134" s="54">
        <v>5</v>
      </c>
      <c r="N134" s="53">
        <v>5</v>
      </c>
      <c r="O134" s="54">
        <v>5</v>
      </c>
      <c r="P134" s="53">
        <v>6</v>
      </c>
      <c r="Q134" s="54">
        <v>4</v>
      </c>
      <c r="R134" s="53">
        <v>5</v>
      </c>
      <c r="S134" s="54">
        <v>4</v>
      </c>
      <c r="T134" s="53">
        <v>5</v>
      </c>
      <c r="U134" s="56">
        <f>SUM(L134:T134)</f>
        <v>43</v>
      </c>
      <c r="V134" s="57">
        <f>K134+U134</f>
        <v>81</v>
      </c>
    </row>
    <row r="135" spans="1:22">
      <c r="A135" s="60" t="str">
        <f>'Players by Team'!A54</f>
        <v>KATIE GREEN</v>
      </c>
      <c r="B135" s="53">
        <v>4</v>
      </c>
      <c r="C135" s="54">
        <v>5</v>
      </c>
      <c r="D135" s="53">
        <v>5</v>
      </c>
      <c r="E135" s="54">
        <v>5</v>
      </c>
      <c r="F135" s="53">
        <v>5</v>
      </c>
      <c r="G135" s="54">
        <v>4</v>
      </c>
      <c r="H135" s="53">
        <v>4</v>
      </c>
      <c r="I135" s="54">
        <v>5</v>
      </c>
      <c r="J135" s="53">
        <v>5</v>
      </c>
      <c r="K135" s="55">
        <f>SUM(B135:J135)</f>
        <v>42</v>
      </c>
      <c r="L135" s="53">
        <v>4</v>
      </c>
      <c r="M135" s="54">
        <v>5</v>
      </c>
      <c r="N135" s="53">
        <v>6</v>
      </c>
      <c r="O135" s="54">
        <v>4</v>
      </c>
      <c r="P135" s="53">
        <v>5</v>
      </c>
      <c r="Q135" s="54">
        <v>6</v>
      </c>
      <c r="R135" s="53">
        <v>4</v>
      </c>
      <c r="S135" s="54">
        <v>5</v>
      </c>
      <c r="T135" s="53">
        <v>4</v>
      </c>
      <c r="U135" s="56">
        <f>SUM(L135:T135)</f>
        <v>43</v>
      </c>
      <c r="V135" s="57">
        <f>K135+U135</f>
        <v>85</v>
      </c>
    </row>
    <row r="137" spans="1:22" ht="15.75">
      <c r="A137" s="101" t="str">
        <f>'Players by Team'!G49</f>
        <v>MEDALIST</v>
      </c>
      <c r="B137" s="19">
        <v>1</v>
      </c>
      <c r="C137" s="19">
        <v>2</v>
      </c>
      <c r="D137" s="19">
        <v>3</v>
      </c>
      <c r="E137" s="19">
        <v>4</v>
      </c>
      <c r="F137" s="19">
        <v>5</v>
      </c>
      <c r="G137" s="19">
        <v>6</v>
      </c>
      <c r="H137" s="19">
        <v>7</v>
      </c>
      <c r="I137" s="19">
        <v>8</v>
      </c>
      <c r="J137" s="19">
        <v>9</v>
      </c>
      <c r="K137" s="111" t="s">
        <v>27</v>
      </c>
      <c r="L137" s="111">
        <v>10</v>
      </c>
      <c r="M137" s="111">
        <v>11</v>
      </c>
      <c r="N137" s="111">
        <v>12</v>
      </c>
      <c r="O137" s="111">
        <v>13</v>
      </c>
      <c r="P137" s="111">
        <v>14</v>
      </c>
      <c r="Q137" s="111">
        <v>15</v>
      </c>
      <c r="R137" s="111">
        <v>16</v>
      </c>
      <c r="S137" s="111">
        <v>17</v>
      </c>
      <c r="T137" s="111">
        <v>18</v>
      </c>
      <c r="U137" s="111" t="s">
        <v>28</v>
      </c>
      <c r="V137" s="111" t="s">
        <v>2</v>
      </c>
    </row>
    <row r="138" spans="1:22">
      <c r="A138" s="60" t="str">
        <f>'Players by Team'!G50</f>
        <v>RACHEL HICKS  (C. HERITAGE)</v>
      </c>
      <c r="B138" s="53">
        <v>4</v>
      </c>
      <c r="C138" s="54">
        <v>3</v>
      </c>
      <c r="D138" s="53">
        <v>4</v>
      </c>
      <c r="E138" s="54">
        <v>3</v>
      </c>
      <c r="F138" s="53">
        <v>4</v>
      </c>
      <c r="G138" s="54">
        <v>3</v>
      </c>
      <c r="H138" s="53">
        <v>6</v>
      </c>
      <c r="I138" s="54">
        <v>5</v>
      </c>
      <c r="J138" s="53">
        <v>4</v>
      </c>
      <c r="K138" s="55">
        <f>SUM(B138:J138)</f>
        <v>36</v>
      </c>
      <c r="L138" s="53">
        <v>3</v>
      </c>
      <c r="M138" s="54">
        <v>6</v>
      </c>
      <c r="N138" s="53">
        <v>6</v>
      </c>
      <c r="O138" s="54">
        <v>5</v>
      </c>
      <c r="P138" s="53">
        <v>4</v>
      </c>
      <c r="Q138" s="54">
        <v>4</v>
      </c>
      <c r="R138" s="53">
        <v>4</v>
      </c>
      <c r="S138" s="54">
        <v>4</v>
      </c>
      <c r="T138" s="53">
        <v>3</v>
      </c>
      <c r="U138" s="56">
        <f>SUM(L138:T138)</f>
        <v>39</v>
      </c>
      <c r="V138" s="57">
        <f>K138+U138</f>
        <v>75</v>
      </c>
    </row>
    <row r="139" spans="1:22">
      <c r="A139" s="60" t="str">
        <f>'Players by Team'!G51</f>
        <v>CINDEY XIAO  (C. HERITAGE)</v>
      </c>
      <c r="B139" s="53">
        <v>5</v>
      </c>
      <c r="C139" s="54">
        <v>3</v>
      </c>
      <c r="D139" s="53">
        <v>4</v>
      </c>
      <c r="E139" s="54">
        <v>6</v>
      </c>
      <c r="F139" s="53">
        <v>5</v>
      </c>
      <c r="G139" s="54">
        <v>3</v>
      </c>
      <c r="H139" s="53">
        <v>4</v>
      </c>
      <c r="I139" s="54">
        <v>5</v>
      </c>
      <c r="J139" s="53">
        <v>4</v>
      </c>
      <c r="K139" s="55">
        <f>SUM(B139:J139)</f>
        <v>39</v>
      </c>
      <c r="L139" s="53">
        <v>3</v>
      </c>
      <c r="M139" s="54">
        <v>6</v>
      </c>
      <c r="N139" s="53">
        <v>4</v>
      </c>
      <c r="O139" s="54">
        <v>4</v>
      </c>
      <c r="P139" s="53">
        <v>3</v>
      </c>
      <c r="Q139" s="54">
        <v>4</v>
      </c>
      <c r="R139" s="53">
        <v>4</v>
      </c>
      <c r="S139" s="54">
        <v>5</v>
      </c>
      <c r="T139" s="53">
        <v>4</v>
      </c>
      <c r="U139" s="56">
        <f>SUM(L139:T139)</f>
        <v>37</v>
      </c>
      <c r="V139" s="57">
        <f>K139+U139</f>
        <v>76</v>
      </c>
    </row>
    <row r="140" spans="1:22">
      <c r="A140" s="60" t="str">
        <f>'Players by Team'!G52</f>
        <v>TRINITY KING (MARTIN)</v>
      </c>
      <c r="B140" s="53">
        <v>4</v>
      </c>
      <c r="C140" s="54">
        <v>3</v>
      </c>
      <c r="D140" s="53">
        <v>3</v>
      </c>
      <c r="E140" s="54">
        <v>5</v>
      </c>
      <c r="F140" s="53">
        <v>4</v>
      </c>
      <c r="G140" s="54">
        <v>3</v>
      </c>
      <c r="H140" s="53">
        <v>3</v>
      </c>
      <c r="I140" s="54">
        <v>4</v>
      </c>
      <c r="J140" s="53">
        <v>4</v>
      </c>
      <c r="K140" s="55">
        <f>SUM(B140:J140)</f>
        <v>33</v>
      </c>
      <c r="L140" s="53">
        <v>3</v>
      </c>
      <c r="M140" s="54">
        <v>4</v>
      </c>
      <c r="N140" s="53">
        <v>4</v>
      </c>
      <c r="O140" s="54">
        <v>4</v>
      </c>
      <c r="P140" s="53">
        <v>3</v>
      </c>
      <c r="Q140" s="54">
        <v>4</v>
      </c>
      <c r="R140" s="53">
        <v>4</v>
      </c>
      <c r="S140" s="54">
        <v>4</v>
      </c>
      <c r="T140" s="53">
        <v>4</v>
      </c>
      <c r="U140" s="56">
        <f>SUM(L140:T140)</f>
        <v>34</v>
      </c>
      <c r="V140" s="57">
        <f>K140+U140</f>
        <v>67</v>
      </c>
    </row>
    <row r="141" spans="1:22">
      <c r="A141" s="60" t="str">
        <f>'Players by Team'!G53</f>
        <v>REBECCA CANTU (MARTIN)</v>
      </c>
      <c r="B141" s="53">
        <v>7</v>
      </c>
      <c r="C141" s="54">
        <v>4</v>
      </c>
      <c r="D141" s="53">
        <v>4</v>
      </c>
      <c r="E141" s="54">
        <v>6</v>
      </c>
      <c r="F141" s="53">
        <v>6</v>
      </c>
      <c r="G141" s="54">
        <v>5</v>
      </c>
      <c r="H141" s="53">
        <v>5</v>
      </c>
      <c r="I141" s="54">
        <v>6</v>
      </c>
      <c r="J141" s="53">
        <v>5</v>
      </c>
      <c r="K141" s="55">
        <f>SUM(B141:J141)</f>
        <v>48</v>
      </c>
      <c r="L141" s="53">
        <v>3</v>
      </c>
      <c r="M141" s="54">
        <v>6</v>
      </c>
      <c r="N141" s="53">
        <v>5</v>
      </c>
      <c r="O141" s="54">
        <v>5</v>
      </c>
      <c r="P141" s="53">
        <v>4</v>
      </c>
      <c r="Q141" s="54">
        <v>5</v>
      </c>
      <c r="R141" s="53">
        <v>3</v>
      </c>
      <c r="S141" s="54">
        <v>5</v>
      </c>
      <c r="T141" s="53">
        <v>7</v>
      </c>
      <c r="U141" s="56">
        <f>SUM(L141:T141)</f>
        <v>43</v>
      </c>
      <c r="V141" s="57">
        <f>K141+U141</f>
        <v>91</v>
      </c>
    </row>
    <row r="142" spans="1:22">
      <c r="A142" s="60" t="str">
        <f>'Players by Team'!G54</f>
        <v>HALLIE ANDERSON (MARTIN)</v>
      </c>
      <c r="B142" s="53">
        <v>6</v>
      </c>
      <c r="C142" s="54">
        <v>4</v>
      </c>
      <c r="D142" s="53">
        <v>4</v>
      </c>
      <c r="E142" s="54">
        <v>5</v>
      </c>
      <c r="F142" s="53">
        <v>5</v>
      </c>
      <c r="G142" s="54">
        <v>3</v>
      </c>
      <c r="H142" s="53">
        <v>5</v>
      </c>
      <c r="I142" s="54">
        <v>6</v>
      </c>
      <c r="J142" s="53">
        <v>6</v>
      </c>
      <c r="K142" s="55">
        <f>SUM(B142:J142)</f>
        <v>44</v>
      </c>
      <c r="L142" s="53">
        <v>3</v>
      </c>
      <c r="M142" s="54">
        <v>9</v>
      </c>
      <c r="N142" s="53">
        <v>6</v>
      </c>
      <c r="O142" s="54">
        <v>5</v>
      </c>
      <c r="P142" s="53">
        <v>5</v>
      </c>
      <c r="Q142" s="54">
        <v>4</v>
      </c>
      <c r="R142" s="53">
        <v>4</v>
      </c>
      <c r="S142" s="54">
        <v>5</v>
      </c>
      <c r="T142" s="53">
        <v>4</v>
      </c>
      <c r="U142" s="56">
        <f>SUM(L142:T142)</f>
        <v>45</v>
      </c>
      <c r="V142" s="57">
        <f>K142+U142</f>
        <v>89</v>
      </c>
    </row>
    <row r="144" spans="1:22" ht="15.75">
      <c r="A144" s="101" t="str">
        <f>'Players by Team'!M49</f>
        <v>MEDALIST</v>
      </c>
      <c r="B144" s="19">
        <v>1</v>
      </c>
      <c r="C144" s="19">
        <v>2</v>
      </c>
      <c r="D144" s="19">
        <v>3</v>
      </c>
      <c r="E144" s="19">
        <v>4</v>
      </c>
      <c r="F144" s="19">
        <v>5</v>
      </c>
      <c r="G144" s="19">
        <v>6</v>
      </c>
      <c r="H144" s="19">
        <v>7</v>
      </c>
      <c r="I144" s="19">
        <v>8</v>
      </c>
      <c r="J144" s="19">
        <v>9</v>
      </c>
      <c r="K144" s="111" t="s">
        <v>27</v>
      </c>
      <c r="L144" s="111">
        <v>10</v>
      </c>
      <c r="M144" s="111">
        <v>11</v>
      </c>
      <c r="N144" s="111">
        <v>12</v>
      </c>
      <c r="O144" s="111">
        <v>13</v>
      </c>
      <c r="P144" s="111">
        <v>14</v>
      </c>
      <c r="Q144" s="111">
        <v>15</v>
      </c>
      <c r="R144" s="111">
        <v>16</v>
      </c>
      <c r="S144" s="111">
        <v>17</v>
      </c>
      <c r="T144" s="111">
        <v>18</v>
      </c>
      <c r="U144" s="111" t="s">
        <v>28</v>
      </c>
      <c r="V144" s="111" t="s">
        <v>2</v>
      </c>
    </row>
    <row r="145" spans="1:22">
      <c r="A145" s="60" t="str">
        <f>'Players by Team'!M50</f>
        <v>AYSIS AZARCON (TIMBERVIEW)</v>
      </c>
      <c r="B145" s="53">
        <v>5</v>
      </c>
      <c r="C145" s="54">
        <v>3</v>
      </c>
      <c r="D145" s="53">
        <v>4</v>
      </c>
      <c r="E145" s="54">
        <v>4</v>
      </c>
      <c r="F145" s="53">
        <v>4</v>
      </c>
      <c r="G145" s="54">
        <v>3</v>
      </c>
      <c r="H145" s="53">
        <v>4</v>
      </c>
      <c r="I145" s="54">
        <v>5</v>
      </c>
      <c r="J145" s="53">
        <v>4</v>
      </c>
      <c r="K145" s="55">
        <f>SUM(B145:J145)</f>
        <v>36</v>
      </c>
      <c r="L145" s="53">
        <v>3</v>
      </c>
      <c r="M145" s="54">
        <v>5</v>
      </c>
      <c r="N145" s="53">
        <v>5</v>
      </c>
      <c r="O145" s="54">
        <v>4</v>
      </c>
      <c r="P145" s="53">
        <v>3</v>
      </c>
      <c r="Q145" s="54">
        <v>3</v>
      </c>
      <c r="R145" s="53">
        <v>4</v>
      </c>
      <c r="S145" s="54">
        <v>4</v>
      </c>
      <c r="T145" s="53">
        <v>6</v>
      </c>
      <c r="U145" s="56">
        <f>SUM(L145:T145)</f>
        <v>37</v>
      </c>
      <c r="V145" s="57">
        <f>K145+U145</f>
        <v>73</v>
      </c>
    </row>
    <row r="146" spans="1:22">
      <c r="A146" s="60" t="str">
        <f>'Players by Team'!M51</f>
        <v>EMMA COSTA (SLC)</v>
      </c>
      <c r="B146" s="53">
        <v>4</v>
      </c>
      <c r="C146" s="54">
        <v>4</v>
      </c>
      <c r="D146" s="53">
        <v>4</v>
      </c>
      <c r="E146" s="54">
        <v>4</v>
      </c>
      <c r="F146" s="53">
        <v>5</v>
      </c>
      <c r="G146" s="54">
        <v>3</v>
      </c>
      <c r="H146" s="53">
        <v>4</v>
      </c>
      <c r="I146" s="54">
        <v>6</v>
      </c>
      <c r="J146" s="53">
        <v>4</v>
      </c>
      <c r="K146" s="55">
        <f>SUM(B146:J146)</f>
        <v>38</v>
      </c>
      <c r="L146" s="53">
        <v>4</v>
      </c>
      <c r="M146" s="54">
        <v>4</v>
      </c>
      <c r="N146" s="53">
        <v>5</v>
      </c>
      <c r="O146" s="54">
        <v>4</v>
      </c>
      <c r="P146" s="53">
        <v>4</v>
      </c>
      <c r="Q146" s="54">
        <v>5</v>
      </c>
      <c r="R146" s="53">
        <v>4</v>
      </c>
      <c r="S146" s="54">
        <v>5</v>
      </c>
      <c r="T146" s="53">
        <v>4</v>
      </c>
      <c r="U146" s="56">
        <f>SUM(L146:T146)</f>
        <v>39</v>
      </c>
      <c r="V146" s="57">
        <f>K146+U146</f>
        <v>77</v>
      </c>
    </row>
    <row r="147" spans="1:22">
      <c r="A147" s="60" t="str">
        <f>'Players by Team'!M52</f>
        <v>MAKAYLA TYRRELL (SLC)</v>
      </c>
      <c r="B147" s="53">
        <v>6</v>
      </c>
      <c r="C147" s="54">
        <v>4</v>
      </c>
      <c r="D147" s="53">
        <v>5</v>
      </c>
      <c r="E147" s="54">
        <v>5</v>
      </c>
      <c r="F147" s="53">
        <v>5</v>
      </c>
      <c r="G147" s="54">
        <v>4</v>
      </c>
      <c r="H147" s="53">
        <v>4</v>
      </c>
      <c r="I147" s="54">
        <v>5</v>
      </c>
      <c r="J147" s="53">
        <v>6</v>
      </c>
      <c r="K147" s="55">
        <f>SUM(B147:J147)</f>
        <v>44</v>
      </c>
      <c r="L147" s="53">
        <v>4</v>
      </c>
      <c r="M147" s="54">
        <v>8</v>
      </c>
      <c r="N147" s="53">
        <v>6</v>
      </c>
      <c r="O147" s="54">
        <v>4</v>
      </c>
      <c r="P147" s="53">
        <v>4</v>
      </c>
      <c r="Q147" s="54">
        <v>5</v>
      </c>
      <c r="R147" s="53">
        <v>3</v>
      </c>
      <c r="S147" s="54">
        <v>3</v>
      </c>
      <c r="T147" s="53">
        <v>5</v>
      </c>
      <c r="U147" s="56">
        <f>SUM(L147:T147)</f>
        <v>42</v>
      </c>
      <c r="V147" s="57">
        <f>K147+U147</f>
        <v>86</v>
      </c>
    </row>
    <row r="148" spans="1:22">
      <c r="A148" s="60" t="str">
        <f>'Players by Team'!M53</f>
        <v>TRINITY CONRAD (M. HERITAGE)</v>
      </c>
      <c r="B148" s="53">
        <v>5</v>
      </c>
      <c r="C148" s="54">
        <v>4</v>
      </c>
      <c r="D148" s="53">
        <v>6</v>
      </c>
      <c r="E148" s="54">
        <v>6</v>
      </c>
      <c r="F148" s="53">
        <v>8</v>
      </c>
      <c r="G148" s="54">
        <v>5</v>
      </c>
      <c r="H148" s="53">
        <v>6</v>
      </c>
      <c r="I148" s="54">
        <v>7</v>
      </c>
      <c r="J148" s="53">
        <v>5</v>
      </c>
      <c r="K148" s="55">
        <f>SUM(B148:J148)</f>
        <v>52</v>
      </c>
      <c r="L148" s="53">
        <v>4</v>
      </c>
      <c r="M148" s="54">
        <v>5</v>
      </c>
      <c r="N148" s="53">
        <v>5</v>
      </c>
      <c r="O148" s="54">
        <v>5</v>
      </c>
      <c r="P148" s="53">
        <v>3</v>
      </c>
      <c r="Q148" s="54">
        <v>4</v>
      </c>
      <c r="R148" s="53">
        <v>4</v>
      </c>
      <c r="S148" s="54">
        <v>5</v>
      </c>
      <c r="T148" s="53">
        <v>7</v>
      </c>
      <c r="U148" s="56">
        <f>SUM(L148:T148)</f>
        <v>42</v>
      </c>
      <c r="V148" s="57">
        <f>K148+U148</f>
        <v>94</v>
      </c>
    </row>
    <row r="149" spans="1:22">
      <c r="A149" s="60">
        <f>'Players by Team'!M54</f>
        <v>0</v>
      </c>
      <c r="B149" s="53"/>
      <c r="C149" s="54"/>
      <c r="D149" s="53"/>
      <c r="E149" s="54"/>
      <c r="F149" s="53"/>
      <c r="G149" s="54"/>
      <c r="H149" s="53"/>
      <c r="I149" s="54"/>
      <c r="J149" s="53"/>
      <c r="K149" s="55">
        <f>SUM(B149:J149)</f>
        <v>0</v>
      </c>
      <c r="L149" s="53"/>
      <c r="M149" s="54"/>
      <c r="N149" s="53"/>
      <c r="O149" s="54"/>
      <c r="P149" s="53"/>
      <c r="Q149" s="54"/>
      <c r="R149" s="53"/>
      <c r="S149" s="54"/>
      <c r="T149" s="53"/>
      <c r="U149" s="56">
        <f>SUM(L149:T149)</f>
        <v>0</v>
      </c>
      <c r="V149" s="57">
        <f>K149+U149</f>
        <v>0</v>
      </c>
    </row>
  </sheetData>
  <sheetProtection algorithmName="SHA-512" hashValue="L0ZW/wN3JpLbFjBPe/On2gA60x6NeT+rMuD8sem93+Ks2aCGcI0yEm5Vr7h9Q7qXtRq/sutQcvB9daavBbgQ1w==" saltValue="FPyGkuiCf3D0iih0TXzy5Q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49"/>
  <sheetViews>
    <sheetView topLeftCell="A85" workbookViewId="0">
      <selection activeCell="U114" sqref="U114"/>
    </sheetView>
  </sheetViews>
  <sheetFormatPr defaultColWidth="8.6640625" defaultRowHeight="15"/>
  <cols>
    <col min="1" max="1" width="27.44140625" style="7" bestFit="1" customWidth="1"/>
    <col min="2" max="10" width="3.6640625" customWidth="1"/>
    <col min="11" max="11" width="6.6640625" customWidth="1"/>
    <col min="12" max="20" width="3.6640625" customWidth="1"/>
    <col min="21" max="22" width="6.6640625" customWidth="1"/>
  </cols>
  <sheetData>
    <row r="1" spans="1:22"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19">
        <v>9</v>
      </c>
      <c r="K1" s="21" t="s">
        <v>27</v>
      </c>
      <c r="L1" s="21">
        <v>10</v>
      </c>
      <c r="M1" s="21">
        <v>11</v>
      </c>
      <c r="N1" s="21">
        <v>12</v>
      </c>
      <c r="O1" s="21">
        <v>13</v>
      </c>
      <c r="P1" s="21">
        <v>14</v>
      </c>
      <c r="Q1" s="21">
        <v>15</v>
      </c>
      <c r="R1" s="21">
        <v>16</v>
      </c>
      <c r="S1" s="21">
        <v>17</v>
      </c>
      <c r="T1" s="21">
        <v>18</v>
      </c>
      <c r="U1" s="21" t="s">
        <v>28</v>
      </c>
      <c r="V1" s="21" t="s">
        <v>2</v>
      </c>
    </row>
    <row r="2" spans="1:22">
      <c r="A2" s="40" t="s">
        <v>55</v>
      </c>
      <c r="B2" s="53">
        <v>4</v>
      </c>
      <c r="C2" s="54">
        <v>5</v>
      </c>
      <c r="D2" s="53">
        <v>3</v>
      </c>
      <c r="E2" s="54">
        <v>4</v>
      </c>
      <c r="F2" s="53">
        <v>4</v>
      </c>
      <c r="G2" s="54">
        <v>5</v>
      </c>
      <c r="H2" s="53">
        <v>3</v>
      </c>
      <c r="I2" s="54">
        <v>4</v>
      </c>
      <c r="J2" s="53">
        <v>4</v>
      </c>
      <c r="K2" s="55">
        <f>SUM(B2:J2)</f>
        <v>36</v>
      </c>
      <c r="L2" s="53">
        <v>4</v>
      </c>
      <c r="M2" s="54">
        <v>3</v>
      </c>
      <c r="N2" s="53">
        <v>4</v>
      </c>
      <c r="O2" s="54">
        <v>3</v>
      </c>
      <c r="P2" s="53">
        <v>5</v>
      </c>
      <c r="Q2" s="54">
        <v>4</v>
      </c>
      <c r="R2" s="53">
        <v>4</v>
      </c>
      <c r="S2" s="54">
        <v>4</v>
      </c>
      <c r="T2" s="53">
        <v>5</v>
      </c>
      <c r="U2" s="56">
        <f>SUM(L2:T2)</f>
        <v>36</v>
      </c>
      <c r="V2" s="57">
        <f>K2+U2</f>
        <v>72</v>
      </c>
    </row>
    <row r="3" spans="1:22">
      <c r="K3" s="7" t="s">
        <v>30</v>
      </c>
    </row>
    <row r="4" spans="1:22" ht="15.75">
      <c r="A4" s="101" t="str">
        <f>'Players by Team'!A1:A1</f>
        <v>ALAMO HEIGHTS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21" t="s">
        <v>27</v>
      </c>
      <c r="L4" s="21">
        <v>10</v>
      </c>
      <c r="M4" s="21">
        <v>11</v>
      </c>
      <c r="N4" s="21">
        <v>12</v>
      </c>
      <c r="O4" s="21">
        <v>13</v>
      </c>
      <c r="P4" s="21">
        <v>14</v>
      </c>
      <c r="Q4" s="21">
        <v>15</v>
      </c>
      <c r="R4" s="21">
        <v>16</v>
      </c>
      <c r="S4" s="21">
        <v>17</v>
      </c>
      <c r="T4" s="21">
        <v>18</v>
      </c>
      <c r="U4" s="21" t="s">
        <v>28</v>
      </c>
      <c r="V4" s="21" t="s">
        <v>2</v>
      </c>
    </row>
    <row r="5" spans="1:22">
      <c r="A5" s="58" t="str">
        <f>'Players by Team'!A2</f>
        <v>KIM VOLLMER</v>
      </c>
      <c r="B5" s="53">
        <v>5</v>
      </c>
      <c r="C5" s="54">
        <v>7</v>
      </c>
      <c r="D5" s="53">
        <v>3</v>
      </c>
      <c r="E5" s="54">
        <v>4</v>
      </c>
      <c r="F5" s="53">
        <v>5</v>
      </c>
      <c r="G5" s="54">
        <v>5</v>
      </c>
      <c r="H5" s="53">
        <v>4</v>
      </c>
      <c r="I5" s="54">
        <v>6</v>
      </c>
      <c r="J5" s="59">
        <v>6</v>
      </c>
      <c r="K5" s="55">
        <f>SUM(B5:J5)</f>
        <v>45</v>
      </c>
      <c r="L5" s="53">
        <v>4</v>
      </c>
      <c r="M5" s="54">
        <v>3</v>
      </c>
      <c r="N5" s="53">
        <v>5</v>
      </c>
      <c r="O5" s="54">
        <v>3</v>
      </c>
      <c r="P5" s="53">
        <v>5</v>
      </c>
      <c r="Q5" s="54">
        <v>4</v>
      </c>
      <c r="R5" s="53">
        <v>6</v>
      </c>
      <c r="S5" s="54">
        <v>5</v>
      </c>
      <c r="T5" s="53">
        <v>6</v>
      </c>
      <c r="U5" s="56">
        <f>SUM(L5:T5)</f>
        <v>41</v>
      </c>
      <c r="V5" s="57">
        <f>K5+U5</f>
        <v>86</v>
      </c>
    </row>
    <row r="6" spans="1:22">
      <c r="A6" s="58" t="str">
        <f>'Players by Team'!A3</f>
        <v>ANNA GRACE MAKO</v>
      </c>
      <c r="B6" s="53">
        <v>5</v>
      </c>
      <c r="C6" s="54">
        <v>7</v>
      </c>
      <c r="D6" s="53">
        <v>3</v>
      </c>
      <c r="E6" s="54">
        <v>4</v>
      </c>
      <c r="F6" s="53">
        <v>5</v>
      </c>
      <c r="G6" s="54">
        <v>5</v>
      </c>
      <c r="H6" s="53">
        <v>3</v>
      </c>
      <c r="I6" s="54">
        <v>4</v>
      </c>
      <c r="J6" s="53">
        <v>5</v>
      </c>
      <c r="K6" s="55">
        <f>SUM(B6:J6)</f>
        <v>41</v>
      </c>
      <c r="L6" s="53">
        <v>4</v>
      </c>
      <c r="M6" s="54">
        <v>4</v>
      </c>
      <c r="N6" s="53">
        <v>4</v>
      </c>
      <c r="O6" s="54">
        <v>4</v>
      </c>
      <c r="P6" s="53">
        <v>5</v>
      </c>
      <c r="Q6" s="54">
        <v>7</v>
      </c>
      <c r="R6" s="53">
        <v>5</v>
      </c>
      <c r="S6" s="54">
        <v>6</v>
      </c>
      <c r="T6" s="53">
        <v>7</v>
      </c>
      <c r="U6" s="56">
        <f>SUM(L6:T6)</f>
        <v>46</v>
      </c>
      <c r="V6" s="57">
        <f>K6+U6</f>
        <v>87</v>
      </c>
    </row>
    <row r="7" spans="1:22">
      <c r="A7" s="58" t="str">
        <f>'Players by Team'!A4</f>
        <v>CATHLEEN MARSHALL</v>
      </c>
      <c r="B7" s="53">
        <v>5</v>
      </c>
      <c r="C7" s="54">
        <v>6</v>
      </c>
      <c r="D7" s="53">
        <v>3</v>
      </c>
      <c r="E7" s="54">
        <v>4</v>
      </c>
      <c r="F7" s="53">
        <v>4</v>
      </c>
      <c r="G7" s="54">
        <v>6</v>
      </c>
      <c r="H7" s="53">
        <v>3</v>
      </c>
      <c r="I7" s="54">
        <v>7</v>
      </c>
      <c r="J7" s="53">
        <v>4</v>
      </c>
      <c r="K7" s="55">
        <f>SUM(B7:J7)</f>
        <v>42</v>
      </c>
      <c r="L7" s="53">
        <v>6</v>
      </c>
      <c r="M7" s="54">
        <v>5</v>
      </c>
      <c r="N7" s="53">
        <v>6</v>
      </c>
      <c r="O7" s="54">
        <v>3</v>
      </c>
      <c r="P7" s="53">
        <v>6</v>
      </c>
      <c r="Q7" s="54">
        <v>6</v>
      </c>
      <c r="R7" s="53">
        <v>5</v>
      </c>
      <c r="S7" s="54">
        <v>4</v>
      </c>
      <c r="T7" s="53">
        <v>5</v>
      </c>
      <c r="U7" s="56">
        <f>SUM(L7:T7)</f>
        <v>46</v>
      </c>
      <c r="V7" s="57">
        <f>K7+U7</f>
        <v>88</v>
      </c>
    </row>
    <row r="8" spans="1:22">
      <c r="A8" s="58" t="str">
        <f>'Players by Team'!A5</f>
        <v>JACKLYN GONZALEZ</v>
      </c>
      <c r="B8" s="53">
        <v>5</v>
      </c>
      <c r="C8" s="54">
        <v>6</v>
      </c>
      <c r="D8" s="53">
        <v>2</v>
      </c>
      <c r="E8" s="54">
        <v>4</v>
      </c>
      <c r="F8" s="53">
        <v>5</v>
      </c>
      <c r="G8" s="54">
        <v>6</v>
      </c>
      <c r="H8" s="53">
        <v>3</v>
      </c>
      <c r="I8" s="54">
        <v>4</v>
      </c>
      <c r="J8" s="53">
        <v>5</v>
      </c>
      <c r="K8" s="55">
        <f>SUM(B8:J8)</f>
        <v>40</v>
      </c>
      <c r="L8" s="53">
        <v>4</v>
      </c>
      <c r="M8" s="54">
        <v>4</v>
      </c>
      <c r="N8" s="53">
        <v>6</v>
      </c>
      <c r="O8" s="54">
        <v>3</v>
      </c>
      <c r="P8" s="53">
        <v>5</v>
      </c>
      <c r="Q8" s="54">
        <v>4</v>
      </c>
      <c r="R8" s="53">
        <v>4</v>
      </c>
      <c r="S8" s="54">
        <v>4</v>
      </c>
      <c r="T8" s="53">
        <v>5</v>
      </c>
      <c r="U8" s="56">
        <f>SUM(L8:T8)</f>
        <v>39</v>
      </c>
      <c r="V8" s="57">
        <f>K8+U8</f>
        <v>79</v>
      </c>
    </row>
    <row r="9" spans="1:22">
      <c r="A9" s="58" t="str">
        <f>'Players by Team'!A6</f>
        <v>JORDAN SALISBURY</v>
      </c>
      <c r="B9" s="53">
        <v>5</v>
      </c>
      <c r="C9" s="54">
        <v>4</v>
      </c>
      <c r="D9" s="53">
        <v>3</v>
      </c>
      <c r="E9" s="54">
        <v>5</v>
      </c>
      <c r="F9" s="53">
        <v>5</v>
      </c>
      <c r="G9" s="54">
        <v>5</v>
      </c>
      <c r="H9" s="53">
        <v>3</v>
      </c>
      <c r="I9" s="54">
        <v>4</v>
      </c>
      <c r="J9" s="53">
        <v>4</v>
      </c>
      <c r="K9" s="55">
        <f>SUM(B9:J9)</f>
        <v>38</v>
      </c>
      <c r="L9" s="53">
        <v>3</v>
      </c>
      <c r="M9" s="54">
        <v>4</v>
      </c>
      <c r="N9" s="53">
        <v>6</v>
      </c>
      <c r="O9" s="54">
        <v>6</v>
      </c>
      <c r="P9" s="53">
        <v>6</v>
      </c>
      <c r="Q9" s="54">
        <v>6</v>
      </c>
      <c r="R9" s="53">
        <v>5</v>
      </c>
      <c r="S9" s="54">
        <v>5</v>
      </c>
      <c r="T9" s="53">
        <v>5</v>
      </c>
      <c r="U9" s="56">
        <f>SUM(L9:T9)</f>
        <v>46</v>
      </c>
      <c r="V9" s="57">
        <f>K9+U9</f>
        <v>84</v>
      </c>
    </row>
    <row r="11" spans="1:22" ht="15.75">
      <c r="A11" s="101" t="str">
        <f>'Players by Team'!G1</f>
        <v>ALLEN BLUE</v>
      </c>
      <c r="B11" s="19">
        <v>1</v>
      </c>
      <c r="C11" s="19">
        <v>2</v>
      </c>
      <c r="D11" s="19">
        <v>3</v>
      </c>
      <c r="E11" s="19">
        <v>4</v>
      </c>
      <c r="F11" s="19">
        <v>5</v>
      </c>
      <c r="G11" s="19">
        <v>6</v>
      </c>
      <c r="H11" s="19">
        <v>7</v>
      </c>
      <c r="I11" s="19">
        <v>8</v>
      </c>
      <c r="J11" s="19">
        <v>9</v>
      </c>
      <c r="K11" s="21" t="s">
        <v>27</v>
      </c>
      <c r="L11" s="21">
        <v>10</v>
      </c>
      <c r="M11" s="21">
        <v>11</v>
      </c>
      <c r="N11" s="21">
        <v>12</v>
      </c>
      <c r="O11" s="21">
        <v>13</v>
      </c>
      <c r="P11" s="21">
        <v>14</v>
      </c>
      <c r="Q11" s="21">
        <v>15</v>
      </c>
      <c r="R11" s="21">
        <v>16</v>
      </c>
      <c r="S11" s="21">
        <v>17</v>
      </c>
      <c r="T11" s="21">
        <v>18</v>
      </c>
      <c r="U11" s="21" t="s">
        <v>28</v>
      </c>
      <c r="V11" s="21" t="s">
        <v>2</v>
      </c>
    </row>
    <row r="12" spans="1:22">
      <c r="A12" s="58" t="str">
        <f>'Players by Team'!G2</f>
        <v>ANGELA INOCIAN</v>
      </c>
      <c r="B12" s="53">
        <v>4</v>
      </c>
      <c r="C12" s="54">
        <v>6</v>
      </c>
      <c r="D12" s="53">
        <v>4</v>
      </c>
      <c r="E12" s="54">
        <v>3</v>
      </c>
      <c r="F12" s="53">
        <v>4</v>
      </c>
      <c r="G12" s="54">
        <v>6</v>
      </c>
      <c r="H12" s="53">
        <v>4</v>
      </c>
      <c r="I12" s="54">
        <v>4</v>
      </c>
      <c r="J12" s="53">
        <v>4</v>
      </c>
      <c r="K12" s="55">
        <f>SUM(B12:J12)</f>
        <v>39</v>
      </c>
      <c r="L12" s="53">
        <v>5</v>
      </c>
      <c r="M12" s="54">
        <v>3</v>
      </c>
      <c r="N12" s="53">
        <v>5</v>
      </c>
      <c r="O12" s="54">
        <v>4</v>
      </c>
      <c r="P12" s="53">
        <v>5</v>
      </c>
      <c r="Q12" s="54">
        <v>5</v>
      </c>
      <c r="R12" s="53">
        <v>4</v>
      </c>
      <c r="S12" s="54">
        <v>3</v>
      </c>
      <c r="T12" s="53">
        <v>5</v>
      </c>
      <c r="U12" s="56">
        <f>SUM(L12:T12)</f>
        <v>39</v>
      </c>
      <c r="V12" s="57">
        <f>K12+U12</f>
        <v>78</v>
      </c>
    </row>
    <row r="13" spans="1:22">
      <c r="A13" s="58" t="str">
        <f>'Players by Team'!G3</f>
        <v>SIDNEY STRAMEL</v>
      </c>
      <c r="B13" s="53">
        <v>3</v>
      </c>
      <c r="C13" s="54">
        <v>4</v>
      </c>
      <c r="D13" s="53">
        <v>2</v>
      </c>
      <c r="E13" s="54">
        <v>3</v>
      </c>
      <c r="F13" s="53">
        <v>3</v>
      </c>
      <c r="G13" s="54">
        <v>5</v>
      </c>
      <c r="H13" s="53">
        <v>3</v>
      </c>
      <c r="I13" s="54">
        <v>5</v>
      </c>
      <c r="J13" s="53">
        <v>6</v>
      </c>
      <c r="K13" s="55">
        <f>SUM(B13:J13)</f>
        <v>34</v>
      </c>
      <c r="L13" s="53">
        <v>3</v>
      </c>
      <c r="M13" s="54">
        <v>6</v>
      </c>
      <c r="N13" s="53">
        <v>4</v>
      </c>
      <c r="O13" s="54">
        <v>3</v>
      </c>
      <c r="P13" s="53">
        <v>5</v>
      </c>
      <c r="Q13" s="54">
        <v>6</v>
      </c>
      <c r="R13" s="53">
        <v>3</v>
      </c>
      <c r="S13" s="54">
        <v>4</v>
      </c>
      <c r="T13" s="53">
        <v>5</v>
      </c>
      <c r="U13" s="56">
        <f>SUM(L13:T13)</f>
        <v>39</v>
      </c>
      <c r="V13" s="57">
        <f>K13+U13</f>
        <v>73</v>
      </c>
    </row>
    <row r="14" spans="1:22">
      <c r="A14" s="58" t="str">
        <f>'Players by Team'!G4</f>
        <v>ANIKA TREHAN</v>
      </c>
      <c r="B14" s="53">
        <v>4</v>
      </c>
      <c r="C14" s="54">
        <v>5</v>
      </c>
      <c r="D14" s="53">
        <v>3</v>
      </c>
      <c r="E14" s="54">
        <v>4</v>
      </c>
      <c r="F14" s="53">
        <v>4</v>
      </c>
      <c r="G14" s="54">
        <v>5</v>
      </c>
      <c r="H14" s="53">
        <v>4</v>
      </c>
      <c r="I14" s="54">
        <v>4</v>
      </c>
      <c r="J14" s="53">
        <v>5</v>
      </c>
      <c r="K14" s="55">
        <f>SUM(B14:J14)</f>
        <v>38</v>
      </c>
      <c r="L14" s="53">
        <v>7</v>
      </c>
      <c r="M14" s="54">
        <v>3</v>
      </c>
      <c r="N14" s="53">
        <v>5</v>
      </c>
      <c r="O14" s="54">
        <v>3</v>
      </c>
      <c r="P14" s="53">
        <v>6</v>
      </c>
      <c r="Q14" s="54">
        <v>6</v>
      </c>
      <c r="R14" s="53">
        <v>4</v>
      </c>
      <c r="S14" s="54">
        <v>4</v>
      </c>
      <c r="T14" s="53">
        <v>6</v>
      </c>
      <c r="U14" s="56">
        <f>SUM(L14:T14)</f>
        <v>44</v>
      </c>
      <c r="V14" s="57">
        <f>K14+U14</f>
        <v>82</v>
      </c>
    </row>
    <row r="15" spans="1:22">
      <c r="A15" s="58" t="str">
        <f>'Players by Team'!G5</f>
        <v>LAUREN NGUYENPHU</v>
      </c>
      <c r="B15" s="53">
        <v>4</v>
      </c>
      <c r="C15" s="54">
        <v>5</v>
      </c>
      <c r="D15" s="53">
        <v>4</v>
      </c>
      <c r="E15" s="54">
        <v>4</v>
      </c>
      <c r="F15" s="53">
        <v>4</v>
      </c>
      <c r="G15" s="54">
        <v>5</v>
      </c>
      <c r="H15" s="53">
        <v>4</v>
      </c>
      <c r="I15" s="54">
        <v>4</v>
      </c>
      <c r="J15" s="53">
        <v>5</v>
      </c>
      <c r="K15" s="55">
        <f>SUM(B15:J15)</f>
        <v>39</v>
      </c>
      <c r="L15" s="53">
        <v>4</v>
      </c>
      <c r="M15" s="54">
        <v>3</v>
      </c>
      <c r="N15" s="53">
        <v>5</v>
      </c>
      <c r="O15" s="54">
        <v>3</v>
      </c>
      <c r="P15" s="53">
        <v>5</v>
      </c>
      <c r="Q15" s="54">
        <v>5</v>
      </c>
      <c r="R15" s="53">
        <v>5</v>
      </c>
      <c r="S15" s="54">
        <v>5</v>
      </c>
      <c r="T15" s="53">
        <v>6</v>
      </c>
      <c r="U15" s="56">
        <f>SUM(L15:T15)</f>
        <v>41</v>
      </c>
      <c r="V15" s="57">
        <f>K15+U15</f>
        <v>80</v>
      </c>
    </row>
    <row r="16" spans="1:22">
      <c r="A16" s="58" t="str">
        <f>'Players by Team'!G6</f>
        <v>MADDY GOMEZ</v>
      </c>
      <c r="B16" s="53">
        <v>5</v>
      </c>
      <c r="C16" s="54">
        <v>6</v>
      </c>
      <c r="D16" s="53">
        <v>4</v>
      </c>
      <c r="E16" s="54">
        <v>4</v>
      </c>
      <c r="F16" s="53">
        <v>6</v>
      </c>
      <c r="G16" s="54">
        <v>6</v>
      </c>
      <c r="H16" s="53">
        <v>2</v>
      </c>
      <c r="I16" s="54">
        <v>4</v>
      </c>
      <c r="J16" s="53">
        <v>5</v>
      </c>
      <c r="K16" s="55">
        <f>SUM(B16:J16)</f>
        <v>42</v>
      </c>
      <c r="L16" s="53">
        <v>4</v>
      </c>
      <c r="M16" s="54">
        <v>4</v>
      </c>
      <c r="N16" s="53">
        <v>5</v>
      </c>
      <c r="O16" s="54">
        <v>4</v>
      </c>
      <c r="P16" s="53">
        <v>8</v>
      </c>
      <c r="Q16" s="54">
        <v>6</v>
      </c>
      <c r="R16" s="53">
        <v>4</v>
      </c>
      <c r="S16" s="54">
        <v>4</v>
      </c>
      <c r="T16" s="53">
        <v>5</v>
      </c>
      <c r="U16" s="56">
        <f>SUM(L16:T16)</f>
        <v>44</v>
      </c>
      <c r="V16" s="57">
        <f>K16+U16</f>
        <v>86</v>
      </c>
    </row>
    <row r="18" spans="1:22" ht="15.75">
      <c r="A18" s="101" t="str">
        <f>'Players by Team'!M1</f>
        <v>ALLEN WHITE</v>
      </c>
      <c r="B18" s="19">
        <v>1</v>
      </c>
      <c r="C18" s="19">
        <v>2</v>
      </c>
      <c r="D18" s="19">
        <v>3</v>
      </c>
      <c r="E18" s="19">
        <v>4</v>
      </c>
      <c r="F18" s="19">
        <v>5</v>
      </c>
      <c r="G18" s="19">
        <v>6</v>
      </c>
      <c r="H18" s="19">
        <v>7</v>
      </c>
      <c r="I18" s="19">
        <v>8</v>
      </c>
      <c r="J18" s="19">
        <v>9</v>
      </c>
      <c r="K18" s="21" t="s">
        <v>27</v>
      </c>
      <c r="L18" s="21">
        <v>10</v>
      </c>
      <c r="M18" s="21">
        <v>11</v>
      </c>
      <c r="N18" s="21">
        <v>12</v>
      </c>
      <c r="O18" s="21">
        <v>13</v>
      </c>
      <c r="P18" s="21">
        <v>14</v>
      </c>
      <c r="Q18" s="21">
        <v>15</v>
      </c>
      <c r="R18" s="21">
        <v>16</v>
      </c>
      <c r="S18" s="21">
        <v>17</v>
      </c>
      <c r="T18" s="21">
        <v>18</v>
      </c>
      <c r="U18" s="21" t="s">
        <v>28</v>
      </c>
      <c r="V18" s="21" t="s">
        <v>2</v>
      </c>
    </row>
    <row r="19" spans="1:22">
      <c r="A19" s="58" t="str">
        <f>'Players by Team'!M2</f>
        <v>HEMIN LIM</v>
      </c>
      <c r="B19" s="53">
        <v>5</v>
      </c>
      <c r="C19" s="54">
        <v>6</v>
      </c>
      <c r="D19" s="53">
        <v>6</v>
      </c>
      <c r="E19" s="54">
        <v>4</v>
      </c>
      <c r="F19" s="53">
        <v>5</v>
      </c>
      <c r="G19" s="54">
        <v>6</v>
      </c>
      <c r="H19" s="53">
        <v>3</v>
      </c>
      <c r="I19" s="54">
        <v>5</v>
      </c>
      <c r="J19" s="53">
        <v>7</v>
      </c>
      <c r="K19" s="55">
        <f>SUM(B19:J19)</f>
        <v>47</v>
      </c>
      <c r="L19" s="53">
        <v>3</v>
      </c>
      <c r="M19" s="54">
        <v>4</v>
      </c>
      <c r="N19" s="53">
        <v>6</v>
      </c>
      <c r="O19" s="54">
        <v>3</v>
      </c>
      <c r="P19" s="53">
        <v>5</v>
      </c>
      <c r="Q19" s="54">
        <v>5</v>
      </c>
      <c r="R19" s="53">
        <v>3</v>
      </c>
      <c r="S19" s="54">
        <v>6</v>
      </c>
      <c r="T19" s="53">
        <v>6</v>
      </c>
      <c r="U19" s="56">
        <f>SUM(L19:T19)</f>
        <v>41</v>
      </c>
      <c r="V19" s="57">
        <f>K19+U19</f>
        <v>88</v>
      </c>
    </row>
    <row r="20" spans="1:22">
      <c r="A20" s="58" t="str">
        <f>'Players by Team'!M3</f>
        <v>DANIELLE DIMAFELIX</v>
      </c>
      <c r="B20" s="53">
        <v>5</v>
      </c>
      <c r="C20" s="54">
        <v>6</v>
      </c>
      <c r="D20" s="53">
        <v>3</v>
      </c>
      <c r="E20" s="54">
        <v>5</v>
      </c>
      <c r="F20" s="53">
        <v>4</v>
      </c>
      <c r="G20" s="54">
        <v>6</v>
      </c>
      <c r="H20" s="53">
        <v>3</v>
      </c>
      <c r="I20" s="54">
        <v>4</v>
      </c>
      <c r="J20" s="53">
        <v>5</v>
      </c>
      <c r="K20" s="55">
        <f>SUM(B20:J20)</f>
        <v>41</v>
      </c>
      <c r="L20" s="53">
        <v>4</v>
      </c>
      <c r="M20" s="54">
        <v>3</v>
      </c>
      <c r="N20" s="53">
        <v>5</v>
      </c>
      <c r="O20" s="54">
        <v>3</v>
      </c>
      <c r="P20" s="53">
        <v>6</v>
      </c>
      <c r="Q20" s="54">
        <v>4</v>
      </c>
      <c r="R20" s="53">
        <v>4</v>
      </c>
      <c r="S20" s="54">
        <v>5</v>
      </c>
      <c r="T20" s="53">
        <v>6</v>
      </c>
      <c r="U20" s="56">
        <f>SUM(L20:T20)</f>
        <v>40</v>
      </c>
      <c r="V20" s="57">
        <f>K20+U20</f>
        <v>81</v>
      </c>
    </row>
    <row r="21" spans="1:22">
      <c r="A21" s="58" t="str">
        <f>'Players by Team'!M4</f>
        <v>AVANI PUTCHA</v>
      </c>
      <c r="B21" s="53">
        <v>5</v>
      </c>
      <c r="C21" s="54">
        <v>5</v>
      </c>
      <c r="D21" s="53">
        <v>5</v>
      </c>
      <c r="E21" s="54">
        <v>6</v>
      </c>
      <c r="F21" s="53">
        <v>5</v>
      </c>
      <c r="G21" s="54">
        <v>5</v>
      </c>
      <c r="H21" s="53">
        <v>4</v>
      </c>
      <c r="I21" s="54">
        <v>5</v>
      </c>
      <c r="J21" s="53">
        <v>6</v>
      </c>
      <c r="K21" s="55">
        <f>SUM(B21:J21)</f>
        <v>46</v>
      </c>
      <c r="L21" s="53">
        <v>5</v>
      </c>
      <c r="M21" s="54">
        <v>5</v>
      </c>
      <c r="N21" s="53">
        <v>6</v>
      </c>
      <c r="O21" s="54">
        <v>3</v>
      </c>
      <c r="P21" s="53">
        <v>5</v>
      </c>
      <c r="Q21" s="54">
        <v>5</v>
      </c>
      <c r="R21" s="53">
        <v>5</v>
      </c>
      <c r="S21" s="54">
        <v>5</v>
      </c>
      <c r="T21" s="53">
        <v>6</v>
      </c>
      <c r="U21" s="56">
        <f>SUM(L21:T21)</f>
        <v>45</v>
      </c>
      <c r="V21" s="57">
        <f>K21+U21</f>
        <v>91</v>
      </c>
    </row>
    <row r="22" spans="1:22">
      <c r="A22" s="58" t="str">
        <f>'Players by Team'!M5</f>
        <v>FABILOA CORTES-ORTIZ</v>
      </c>
      <c r="B22" s="53">
        <v>4</v>
      </c>
      <c r="C22" s="54">
        <v>7</v>
      </c>
      <c r="D22" s="53">
        <v>3</v>
      </c>
      <c r="E22" s="54">
        <v>4</v>
      </c>
      <c r="F22" s="53">
        <v>5</v>
      </c>
      <c r="G22" s="54">
        <v>6</v>
      </c>
      <c r="H22" s="53">
        <v>3</v>
      </c>
      <c r="I22" s="54">
        <v>5</v>
      </c>
      <c r="J22" s="53">
        <v>5</v>
      </c>
      <c r="K22" s="55">
        <f>SUM(B22:J22)</f>
        <v>42</v>
      </c>
      <c r="L22" s="53">
        <v>4</v>
      </c>
      <c r="M22" s="54">
        <v>5</v>
      </c>
      <c r="N22" s="53">
        <v>7</v>
      </c>
      <c r="O22" s="54">
        <v>3</v>
      </c>
      <c r="P22" s="53">
        <v>5</v>
      </c>
      <c r="Q22" s="54">
        <v>4</v>
      </c>
      <c r="R22" s="53">
        <v>6</v>
      </c>
      <c r="S22" s="54">
        <v>7</v>
      </c>
      <c r="T22" s="53">
        <v>9</v>
      </c>
      <c r="U22" s="56">
        <f>SUM(L22:T22)</f>
        <v>50</v>
      </c>
      <c r="V22" s="57">
        <f>K22+U22</f>
        <v>92</v>
      </c>
    </row>
    <row r="23" spans="1:22">
      <c r="A23" s="58" t="str">
        <f>'Players by Team'!M6</f>
        <v>CALLE ROBERTSON</v>
      </c>
      <c r="B23" s="53">
        <v>4</v>
      </c>
      <c r="C23" s="54">
        <v>5</v>
      </c>
      <c r="D23" s="53">
        <v>5</v>
      </c>
      <c r="E23" s="54">
        <v>5</v>
      </c>
      <c r="F23" s="53">
        <v>5</v>
      </c>
      <c r="G23" s="54">
        <v>5</v>
      </c>
      <c r="H23" s="53">
        <v>4</v>
      </c>
      <c r="I23" s="54">
        <v>5</v>
      </c>
      <c r="J23" s="53">
        <v>6</v>
      </c>
      <c r="K23" s="55">
        <f>SUM(B23:J23)</f>
        <v>44</v>
      </c>
      <c r="L23" s="53">
        <v>5</v>
      </c>
      <c r="M23" s="54">
        <v>2</v>
      </c>
      <c r="N23" s="53">
        <v>5</v>
      </c>
      <c r="O23" s="54">
        <v>4</v>
      </c>
      <c r="P23" s="53">
        <v>5</v>
      </c>
      <c r="Q23" s="54">
        <v>5</v>
      </c>
      <c r="R23" s="53">
        <v>4</v>
      </c>
      <c r="S23" s="54">
        <v>7</v>
      </c>
      <c r="T23" s="53">
        <v>8</v>
      </c>
      <c r="U23" s="56">
        <f>SUM(L23:T23)</f>
        <v>45</v>
      </c>
      <c r="V23" s="57">
        <f>K23+U23</f>
        <v>89</v>
      </c>
    </row>
    <row r="25" spans="1:22" ht="15.75">
      <c r="A25" s="101" t="str">
        <f>'Players by Team'!A9</f>
        <v>ANDREWS</v>
      </c>
      <c r="B25" s="19">
        <v>1</v>
      </c>
      <c r="C25" s="19">
        <v>2</v>
      </c>
      <c r="D25" s="19">
        <v>3</v>
      </c>
      <c r="E25" s="19">
        <v>4</v>
      </c>
      <c r="F25" s="19">
        <v>5</v>
      </c>
      <c r="G25" s="19">
        <v>6</v>
      </c>
      <c r="H25" s="19">
        <v>7</v>
      </c>
      <c r="I25" s="19">
        <v>8</v>
      </c>
      <c r="J25" s="19">
        <v>9</v>
      </c>
      <c r="K25" s="21" t="s">
        <v>27</v>
      </c>
      <c r="L25" s="21">
        <v>10</v>
      </c>
      <c r="M25" s="21">
        <v>11</v>
      </c>
      <c r="N25" s="21">
        <v>12</v>
      </c>
      <c r="O25" s="21">
        <v>13</v>
      </c>
      <c r="P25" s="21">
        <v>14</v>
      </c>
      <c r="Q25" s="21">
        <v>15</v>
      </c>
      <c r="R25" s="21">
        <v>16</v>
      </c>
      <c r="S25" s="21">
        <v>17</v>
      </c>
      <c r="T25" s="21">
        <v>18</v>
      </c>
      <c r="U25" s="21" t="s">
        <v>28</v>
      </c>
      <c r="V25" s="21" t="s">
        <v>2</v>
      </c>
    </row>
    <row r="26" spans="1:22">
      <c r="A26" s="58" t="str">
        <f>'Players by Team'!A10</f>
        <v>SKYLER STRUBE</v>
      </c>
      <c r="B26" s="53">
        <v>5</v>
      </c>
      <c r="C26" s="54">
        <v>6</v>
      </c>
      <c r="D26" s="53">
        <v>3</v>
      </c>
      <c r="E26" s="54">
        <v>4</v>
      </c>
      <c r="F26" s="53">
        <v>5</v>
      </c>
      <c r="G26" s="54">
        <v>6</v>
      </c>
      <c r="H26" s="53">
        <v>3</v>
      </c>
      <c r="I26" s="54">
        <v>6</v>
      </c>
      <c r="J26" s="53">
        <v>5</v>
      </c>
      <c r="K26" s="55">
        <f>SUM(B26:J26)</f>
        <v>43</v>
      </c>
      <c r="L26" s="53">
        <v>5</v>
      </c>
      <c r="M26" s="54">
        <v>3</v>
      </c>
      <c r="N26" s="53">
        <v>4</v>
      </c>
      <c r="O26" s="54">
        <v>4</v>
      </c>
      <c r="P26" s="53">
        <v>6</v>
      </c>
      <c r="Q26" s="54">
        <v>5</v>
      </c>
      <c r="R26" s="53">
        <v>4</v>
      </c>
      <c r="S26" s="54">
        <v>4</v>
      </c>
      <c r="T26" s="53">
        <v>5</v>
      </c>
      <c r="U26" s="56">
        <f>SUM(L26:T26)</f>
        <v>40</v>
      </c>
      <c r="V26" s="57">
        <f>K26+U26</f>
        <v>83</v>
      </c>
    </row>
    <row r="27" spans="1:22">
      <c r="A27" s="58" t="str">
        <f>'Players by Team'!A11</f>
        <v>BRYNLEE DYAS</v>
      </c>
      <c r="B27" s="53">
        <v>3</v>
      </c>
      <c r="C27" s="54">
        <v>5</v>
      </c>
      <c r="D27" s="53">
        <v>3</v>
      </c>
      <c r="E27" s="54">
        <v>5</v>
      </c>
      <c r="F27" s="53">
        <v>4</v>
      </c>
      <c r="G27" s="54">
        <v>6</v>
      </c>
      <c r="H27" s="53">
        <v>3</v>
      </c>
      <c r="I27" s="54">
        <v>6</v>
      </c>
      <c r="J27" s="53">
        <v>5</v>
      </c>
      <c r="K27" s="55">
        <f>SUM(B27:J27)</f>
        <v>40</v>
      </c>
      <c r="L27" s="53">
        <v>5</v>
      </c>
      <c r="M27" s="54">
        <v>3</v>
      </c>
      <c r="N27" s="53">
        <v>6</v>
      </c>
      <c r="O27" s="54">
        <v>4</v>
      </c>
      <c r="P27" s="53">
        <v>9</v>
      </c>
      <c r="Q27" s="54">
        <v>4</v>
      </c>
      <c r="R27" s="53">
        <v>4</v>
      </c>
      <c r="S27" s="54">
        <v>4</v>
      </c>
      <c r="T27" s="53">
        <v>5</v>
      </c>
      <c r="U27" s="56">
        <f>SUM(L27:T27)</f>
        <v>44</v>
      </c>
      <c r="V27" s="57">
        <f>K27+U27</f>
        <v>84</v>
      </c>
    </row>
    <row r="28" spans="1:22">
      <c r="A28" s="58" t="str">
        <f>'Players by Team'!A12</f>
        <v>ALLY ORTIZ</v>
      </c>
      <c r="B28" s="53">
        <v>6</v>
      </c>
      <c r="C28" s="54">
        <v>8</v>
      </c>
      <c r="D28" s="53">
        <v>3</v>
      </c>
      <c r="E28" s="54">
        <v>5</v>
      </c>
      <c r="F28" s="53">
        <v>3</v>
      </c>
      <c r="G28" s="54">
        <v>7</v>
      </c>
      <c r="H28" s="53">
        <v>4</v>
      </c>
      <c r="I28" s="54">
        <v>6</v>
      </c>
      <c r="J28" s="53">
        <v>7</v>
      </c>
      <c r="K28" s="55">
        <f>SUM(B28:J28)</f>
        <v>49</v>
      </c>
      <c r="L28" s="53">
        <v>4</v>
      </c>
      <c r="M28" s="54">
        <v>2</v>
      </c>
      <c r="N28" s="53">
        <v>4</v>
      </c>
      <c r="O28" s="54">
        <v>5</v>
      </c>
      <c r="P28" s="53">
        <v>6</v>
      </c>
      <c r="Q28" s="54">
        <v>4</v>
      </c>
      <c r="R28" s="53">
        <v>5</v>
      </c>
      <c r="S28" s="54">
        <v>5</v>
      </c>
      <c r="T28" s="53">
        <v>8</v>
      </c>
      <c r="U28" s="56">
        <f>SUM(L28:T28)</f>
        <v>43</v>
      </c>
      <c r="V28" s="57">
        <f>K28+U28</f>
        <v>92</v>
      </c>
    </row>
    <row r="29" spans="1:22">
      <c r="A29" s="58" t="str">
        <f>'Players by Team'!A13</f>
        <v>ALYSSA GERHARDT</v>
      </c>
      <c r="B29" s="53">
        <v>4</v>
      </c>
      <c r="C29" s="54">
        <v>5</v>
      </c>
      <c r="D29" s="53">
        <v>4</v>
      </c>
      <c r="E29" s="54">
        <v>5</v>
      </c>
      <c r="F29" s="53">
        <v>5</v>
      </c>
      <c r="G29" s="54">
        <v>6</v>
      </c>
      <c r="H29" s="53">
        <v>4</v>
      </c>
      <c r="I29" s="54">
        <v>6</v>
      </c>
      <c r="J29" s="53">
        <v>5</v>
      </c>
      <c r="K29" s="55">
        <f>SUM(B29:J29)</f>
        <v>44</v>
      </c>
      <c r="L29" s="53">
        <v>5</v>
      </c>
      <c r="M29" s="54">
        <v>3</v>
      </c>
      <c r="N29" s="53">
        <v>6</v>
      </c>
      <c r="O29" s="54">
        <v>3</v>
      </c>
      <c r="P29" s="53">
        <v>6</v>
      </c>
      <c r="Q29" s="54">
        <v>8</v>
      </c>
      <c r="R29" s="53">
        <v>4</v>
      </c>
      <c r="S29" s="54">
        <v>5</v>
      </c>
      <c r="T29" s="53">
        <v>5</v>
      </c>
      <c r="U29" s="56">
        <f>SUM(L29:T29)</f>
        <v>45</v>
      </c>
      <c r="V29" s="57">
        <f>K29+U29</f>
        <v>89</v>
      </c>
    </row>
    <row r="30" spans="1:22">
      <c r="A30" s="58" t="str">
        <f>'Players by Team'!A14</f>
        <v>JORDYN HALL</v>
      </c>
      <c r="B30" s="53">
        <v>4</v>
      </c>
      <c r="C30" s="54">
        <v>5</v>
      </c>
      <c r="D30" s="53">
        <v>5</v>
      </c>
      <c r="E30" s="54">
        <v>4</v>
      </c>
      <c r="F30" s="53">
        <v>5</v>
      </c>
      <c r="G30" s="54">
        <v>4</v>
      </c>
      <c r="H30" s="53">
        <v>4</v>
      </c>
      <c r="I30" s="54">
        <v>4</v>
      </c>
      <c r="J30" s="53">
        <v>6</v>
      </c>
      <c r="K30" s="55">
        <f>SUM(B30:J30)</f>
        <v>41</v>
      </c>
      <c r="L30" s="53">
        <v>6</v>
      </c>
      <c r="M30" s="54">
        <v>3</v>
      </c>
      <c r="N30" s="53">
        <v>5</v>
      </c>
      <c r="O30" s="54">
        <v>3</v>
      </c>
      <c r="P30" s="53">
        <v>5</v>
      </c>
      <c r="Q30" s="54">
        <v>7</v>
      </c>
      <c r="R30" s="53">
        <v>5</v>
      </c>
      <c r="S30" s="54">
        <v>5</v>
      </c>
      <c r="T30" s="53">
        <v>6</v>
      </c>
      <c r="U30" s="56">
        <f>SUM(L30:T30)</f>
        <v>45</v>
      </c>
      <c r="V30" s="57">
        <f>K30+U30</f>
        <v>86</v>
      </c>
    </row>
    <row r="32" spans="1:22" ht="15.75">
      <c r="A32" s="105" t="str">
        <f>'Players by Team'!G9</f>
        <v>BYRON NELSON</v>
      </c>
      <c r="B32" s="19">
        <v>1</v>
      </c>
      <c r="C32" s="19">
        <v>2</v>
      </c>
      <c r="D32" s="19">
        <v>3</v>
      </c>
      <c r="E32" s="19">
        <v>4</v>
      </c>
      <c r="F32" s="19">
        <v>5</v>
      </c>
      <c r="G32" s="19">
        <v>6</v>
      </c>
      <c r="H32" s="19">
        <v>7</v>
      </c>
      <c r="I32" s="19">
        <v>8</v>
      </c>
      <c r="J32" s="19">
        <v>9</v>
      </c>
      <c r="K32" s="21" t="s">
        <v>27</v>
      </c>
      <c r="L32" s="21">
        <v>10</v>
      </c>
      <c r="M32" s="21">
        <v>11</v>
      </c>
      <c r="N32" s="21">
        <v>12</v>
      </c>
      <c r="O32" s="21">
        <v>13</v>
      </c>
      <c r="P32" s="21">
        <v>14</v>
      </c>
      <c r="Q32" s="21">
        <v>15</v>
      </c>
      <c r="R32" s="21">
        <v>16</v>
      </c>
      <c r="S32" s="21">
        <v>17</v>
      </c>
      <c r="T32" s="21">
        <v>18</v>
      </c>
      <c r="U32" s="21" t="s">
        <v>28</v>
      </c>
      <c r="V32" s="21" t="s">
        <v>2</v>
      </c>
    </row>
    <row r="33" spans="1:22">
      <c r="A33" s="60" t="str">
        <f>'Players by Team'!G10</f>
        <v>MACKENZIE MOORE</v>
      </c>
      <c r="B33" s="53">
        <v>5</v>
      </c>
      <c r="C33" s="54">
        <v>4</v>
      </c>
      <c r="D33" s="53">
        <v>4</v>
      </c>
      <c r="E33" s="54">
        <v>5</v>
      </c>
      <c r="F33" s="53">
        <v>3</v>
      </c>
      <c r="G33" s="54">
        <v>5</v>
      </c>
      <c r="H33" s="53">
        <v>3</v>
      </c>
      <c r="I33" s="54">
        <v>3</v>
      </c>
      <c r="J33" s="53">
        <v>4</v>
      </c>
      <c r="K33" s="55">
        <f>SUM(B33:J33)</f>
        <v>36</v>
      </c>
      <c r="L33" s="53">
        <v>4</v>
      </c>
      <c r="M33" s="54">
        <v>3</v>
      </c>
      <c r="N33" s="53">
        <v>4</v>
      </c>
      <c r="O33" s="54">
        <v>3</v>
      </c>
      <c r="P33" s="53">
        <v>4</v>
      </c>
      <c r="Q33" s="54">
        <v>5</v>
      </c>
      <c r="R33" s="53">
        <v>4</v>
      </c>
      <c r="S33" s="54">
        <v>4</v>
      </c>
      <c r="T33" s="53">
        <v>5</v>
      </c>
      <c r="U33" s="56">
        <f>SUM(L33:T33)</f>
        <v>36</v>
      </c>
      <c r="V33" s="57">
        <f>K33+U33</f>
        <v>72</v>
      </c>
    </row>
    <row r="34" spans="1:22">
      <c r="A34" s="60" t="str">
        <f>'Players by Team'!G11</f>
        <v>HUNTER GILLIS</v>
      </c>
      <c r="B34" s="53">
        <v>4</v>
      </c>
      <c r="C34" s="54">
        <v>6</v>
      </c>
      <c r="D34" s="53">
        <v>3</v>
      </c>
      <c r="E34" s="54">
        <v>4</v>
      </c>
      <c r="F34" s="53">
        <v>4</v>
      </c>
      <c r="G34" s="54">
        <v>5</v>
      </c>
      <c r="H34" s="53">
        <v>3</v>
      </c>
      <c r="I34" s="54">
        <v>4</v>
      </c>
      <c r="J34" s="53">
        <v>5</v>
      </c>
      <c r="K34" s="55">
        <f>SUM(B34:J34)</f>
        <v>38</v>
      </c>
      <c r="L34" s="53">
        <v>5</v>
      </c>
      <c r="M34" s="54">
        <v>4</v>
      </c>
      <c r="N34" s="53">
        <v>4</v>
      </c>
      <c r="O34" s="54">
        <v>3</v>
      </c>
      <c r="P34" s="53">
        <v>5</v>
      </c>
      <c r="Q34" s="54">
        <v>4</v>
      </c>
      <c r="R34" s="53">
        <v>5</v>
      </c>
      <c r="S34" s="54">
        <v>5</v>
      </c>
      <c r="T34" s="53">
        <v>7</v>
      </c>
      <c r="U34" s="56">
        <f>SUM(L34:T34)</f>
        <v>42</v>
      </c>
      <c r="V34" s="57">
        <f>K34+U34</f>
        <v>80</v>
      </c>
    </row>
    <row r="35" spans="1:22">
      <c r="A35" s="60" t="str">
        <f>'Players by Team'!G12</f>
        <v>JILLIAN BROWN</v>
      </c>
      <c r="B35" s="53">
        <v>5</v>
      </c>
      <c r="C35" s="54">
        <v>4</v>
      </c>
      <c r="D35" s="53">
        <v>4</v>
      </c>
      <c r="E35" s="54">
        <v>5</v>
      </c>
      <c r="F35" s="53">
        <v>4</v>
      </c>
      <c r="G35" s="54">
        <v>6</v>
      </c>
      <c r="H35" s="53">
        <v>3</v>
      </c>
      <c r="I35" s="54">
        <v>5</v>
      </c>
      <c r="J35" s="53">
        <v>5</v>
      </c>
      <c r="K35" s="55">
        <f>SUM(B35:J35)</f>
        <v>41</v>
      </c>
      <c r="L35" s="53">
        <v>5</v>
      </c>
      <c r="M35" s="54">
        <v>5</v>
      </c>
      <c r="N35" s="53">
        <v>5</v>
      </c>
      <c r="O35" s="54">
        <v>3</v>
      </c>
      <c r="P35" s="53">
        <v>6</v>
      </c>
      <c r="Q35" s="54">
        <v>4</v>
      </c>
      <c r="R35" s="53">
        <v>3</v>
      </c>
      <c r="S35" s="54">
        <v>4</v>
      </c>
      <c r="T35" s="53">
        <v>5</v>
      </c>
      <c r="U35" s="56">
        <f>SUM(L35:T35)</f>
        <v>40</v>
      </c>
      <c r="V35" s="57">
        <f>K35+U35</f>
        <v>81</v>
      </c>
    </row>
    <row r="36" spans="1:22">
      <c r="A36" s="60" t="str">
        <f>'Players by Team'!G13</f>
        <v>ESTELLE SEON</v>
      </c>
      <c r="B36" s="53">
        <v>4</v>
      </c>
      <c r="C36" s="54">
        <v>6</v>
      </c>
      <c r="D36" s="53">
        <v>3</v>
      </c>
      <c r="E36" s="54">
        <v>4</v>
      </c>
      <c r="F36" s="53">
        <v>5</v>
      </c>
      <c r="G36" s="54">
        <v>5</v>
      </c>
      <c r="H36" s="53">
        <v>4</v>
      </c>
      <c r="I36" s="54">
        <v>4</v>
      </c>
      <c r="J36" s="53">
        <v>5</v>
      </c>
      <c r="K36" s="55">
        <f>SUM(B36:J36)</f>
        <v>40</v>
      </c>
      <c r="L36" s="53">
        <v>4</v>
      </c>
      <c r="M36" s="54">
        <v>3</v>
      </c>
      <c r="N36" s="53">
        <v>5</v>
      </c>
      <c r="O36" s="54">
        <v>3</v>
      </c>
      <c r="P36" s="53">
        <v>5</v>
      </c>
      <c r="Q36" s="54">
        <v>4</v>
      </c>
      <c r="R36" s="53">
        <v>5</v>
      </c>
      <c r="S36" s="54">
        <v>4</v>
      </c>
      <c r="T36" s="53">
        <v>5</v>
      </c>
      <c r="U36" s="56">
        <f>SUM(L36:T36)</f>
        <v>38</v>
      </c>
      <c r="V36" s="57">
        <f>K36+U36</f>
        <v>78</v>
      </c>
    </row>
    <row r="37" spans="1:22">
      <c r="A37" s="60" t="str">
        <f>'Players by Team'!G14</f>
        <v>KATE LAIRD</v>
      </c>
      <c r="B37" s="53">
        <v>4</v>
      </c>
      <c r="C37" s="54">
        <v>7</v>
      </c>
      <c r="D37" s="53">
        <v>4</v>
      </c>
      <c r="E37" s="54">
        <v>5</v>
      </c>
      <c r="F37" s="53">
        <v>4</v>
      </c>
      <c r="G37" s="54">
        <v>6</v>
      </c>
      <c r="H37" s="53">
        <v>2</v>
      </c>
      <c r="I37" s="54">
        <v>4</v>
      </c>
      <c r="J37" s="53">
        <v>7</v>
      </c>
      <c r="K37" s="55">
        <f>SUM(B37:J37)</f>
        <v>43</v>
      </c>
      <c r="L37" s="53">
        <v>4</v>
      </c>
      <c r="M37" s="54">
        <v>3</v>
      </c>
      <c r="N37" s="53">
        <v>6</v>
      </c>
      <c r="O37" s="54">
        <v>5</v>
      </c>
      <c r="P37" s="53">
        <v>5</v>
      </c>
      <c r="Q37" s="54">
        <v>4</v>
      </c>
      <c r="R37" s="53">
        <v>5</v>
      </c>
      <c r="S37" s="54">
        <v>4</v>
      </c>
      <c r="T37" s="53">
        <v>6</v>
      </c>
      <c r="U37" s="56">
        <f>SUM(L37:T37)</f>
        <v>42</v>
      </c>
      <c r="V37" s="57">
        <f>K37+U37</f>
        <v>85</v>
      </c>
    </row>
    <row r="39" spans="1:22" ht="15.75">
      <c r="A39" s="105" t="str">
        <f>'Players by Team'!M9</f>
        <v>CENTRAL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21" t="s">
        <v>27</v>
      </c>
      <c r="L39" s="21">
        <v>10</v>
      </c>
      <c r="M39" s="21">
        <v>11</v>
      </c>
      <c r="N39" s="21">
        <v>12</v>
      </c>
      <c r="O39" s="21">
        <v>13</v>
      </c>
      <c r="P39" s="21">
        <v>14</v>
      </c>
      <c r="Q39" s="21">
        <v>15</v>
      </c>
      <c r="R39" s="21">
        <v>16</v>
      </c>
      <c r="S39" s="21">
        <v>17</v>
      </c>
      <c r="T39" s="21">
        <v>18</v>
      </c>
      <c r="U39" s="21" t="s">
        <v>28</v>
      </c>
      <c r="V39" s="21" t="s">
        <v>2</v>
      </c>
    </row>
    <row r="40" spans="1:22">
      <c r="A40" s="60" t="str">
        <f>'Players by Team'!M10</f>
        <v>RYANN HONEA</v>
      </c>
      <c r="B40" s="53">
        <v>4</v>
      </c>
      <c r="C40" s="54">
        <v>5</v>
      </c>
      <c r="D40" s="53">
        <v>3</v>
      </c>
      <c r="E40" s="54">
        <v>3</v>
      </c>
      <c r="F40" s="53">
        <v>4</v>
      </c>
      <c r="G40" s="54">
        <v>5</v>
      </c>
      <c r="H40" s="53">
        <v>3</v>
      </c>
      <c r="I40" s="54">
        <v>4</v>
      </c>
      <c r="J40" s="53">
        <v>4</v>
      </c>
      <c r="K40" s="55">
        <f>SUM(B40:J40)</f>
        <v>35</v>
      </c>
      <c r="L40" s="53">
        <v>4</v>
      </c>
      <c r="M40" s="54">
        <v>3</v>
      </c>
      <c r="N40" s="53">
        <v>5</v>
      </c>
      <c r="O40" s="54">
        <v>3</v>
      </c>
      <c r="P40" s="53">
        <v>5</v>
      </c>
      <c r="Q40" s="54">
        <v>4</v>
      </c>
      <c r="R40" s="53">
        <v>4</v>
      </c>
      <c r="S40" s="54">
        <v>5</v>
      </c>
      <c r="T40" s="53">
        <v>4</v>
      </c>
      <c r="U40" s="56">
        <f>SUM(L40:T40)</f>
        <v>37</v>
      </c>
      <c r="V40" s="57">
        <f>K40+U40</f>
        <v>72</v>
      </c>
    </row>
    <row r="41" spans="1:22">
      <c r="A41" s="60" t="str">
        <f>'Players by Team'!M11</f>
        <v>EMILY CORONADO</v>
      </c>
      <c r="B41" s="53">
        <v>5</v>
      </c>
      <c r="C41" s="54">
        <v>6</v>
      </c>
      <c r="D41" s="53">
        <v>3</v>
      </c>
      <c r="E41" s="54">
        <v>6</v>
      </c>
      <c r="F41" s="53">
        <v>6</v>
      </c>
      <c r="G41" s="54">
        <v>7</v>
      </c>
      <c r="H41" s="53">
        <v>3</v>
      </c>
      <c r="I41" s="54">
        <v>6</v>
      </c>
      <c r="J41" s="53">
        <v>5</v>
      </c>
      <c r="K41" s="55">
        <f>SUM(B41:J41)</f>
        <v>47</v>
      </c>
      <c r="L41" s="53">
        <v>4</v>
      </c>
      <c r="M41" s="54">
        <v>6</v>
      </c>
      <c r="N41" s="53">
        <v>5</v>
      </c>
      <c r="O41" s="54">
        <v>6</v>
      </c>
      <c r="P41" s="53">
        <v>8</v>
      </c>
      <c r="Q41" s="54">
        <v>7</v>
      </c>
      <c r="R41" s="53">
        <v>5</v>
      </c>
      <c r="S41" s="54">
        <v>5</v>
      </c>
      <c r="T41" s="53">
        <v>6</v>
      </c>
      <c r="U41" s="56">
        <f>SUM(L41:T41)</f>
        <v>52</v>
      </c>
      <c r="V41" s="57">
        <f>K41+U41</f>
        <v>99</v>
      </c>
    </row>
    <row r="42" spans="1:22">
      <c r="A42" s="60" t="str">
        <f>'Players by Team'!M12</f>
        <v>PAIGE HARRIS</v>
      </c>
      <c r="B42" s="53">
        <v>6</v>
      </c>
      <c r="C42" s="54">
        <v>7</v>
      </c>
      <c r="D42" s="53">
        <v>5</v>
      </c>
      <c r="E42" s="54">
        <v>4</v>
      </c>
      <c r="F42" s="53">
        <v>6</v>
      </c>
      <c r="G42" s="54">
        <v>6</v>
      </c>
      <c r="H42" s="53">
        <v>4</v>
      </c>
      <c r="I42" s="54">
        <v>4</v>
      </c>
      <c r="J42" s="53">
        <v>5</v>
      </c>
      <c r="K42" s="55">
        <f>SUM(B42:J42)</f>
        <v>47</v>
      </c>
      <c r="L42" s="53">
        <v>6</v>
      </c>
      <c r="M42" s="54">
        <v>3</v>
      </c>
      <c r="N42" s="53">
        <v>5</v>
      </c>
      <c r="O42" s="54">
        <v>6</v>
      </c>
      <c r="P42" s="53">
        <v>6</v>
      </c>
      <c r="Q42" s="54">
        <v>7</v>
      </c>
      <c r="R42" s="53">
        <v>5</v>
      </c>
      <c r="S42" s="54">
        <v>5</v>
      </c>
      <c r="T42" s="53">
        <v>8</v>
      </c>
      <c r="U42" s="56">
        <f>SUM(L42:T42)</f>
        <v>51</v>
      </c>
      <c r="V42" s="57">
        <f>K42+U42</f>
        <v>98</v>
      </c>
    </row>
    <row r="43" spans="1:22">
      <c r="A43" s="60" t="str">
        <f>'Players by Team'!M13</f>
        <v>KAYLEAH CASTILLO</v>
      </c>
      <c r="B43" s="53">
        <v>6</v>
      </c>
      <c r="C43" s="54">
        <v>6</v>
      </c>
      <c r="D43" s="53">
        <v>4</v>
      </c>
      <c r="E43" s="54">
        <v>5</v>
      </c>
      <c r="F43" s="53">
        <v>8</v>
      </c>
      <c r="G43" s="54">
        <v>6</v>
      </c>
      <c r="H43" s="53">
        <v>3</v>
      </c>
      <c r="I43" s="54">
        <v>6</v>
      </c>
      <c r="J43" s="53">
        <v>5</v>
      </c>
      <c r="K43" s="55">
        <f>SUM(B43:J43)</f>
        <v>49</v>
      </c>
      <c r="L43" s="53">
        <v>8</v>
      </c>
      <c r="M43" s="54">
        <v>5</v>
      </c>
      <c r="N43" s="53">
        <v>6</v>
      </c>
      <c r="O43" s="54">
        <v>5</v>
      </c>
      <c r="P43" s="53">
        <v>7</v>
      </c>
      <c r="Q43" s="54">
        <v>8</v>
      </c>
      <c r="R43" s="53">
        <v>7</v>
      </c>
      <c r="S43" s="54">
        <v>4</v>
      </c>
      <c r="T43" s="53">
        <v>8</v>
      </c>
      <c r="U43" s="56">
        <f>SUM(L43:T43)</f>
        <v>58</v>
      </c>
      <c r="V43" s="57">
        <f>K43+U43</f>
        <v>107</v>
      </c>
    </row>
    <row r="44" spans="1:22">
      <c r="A44" s="60" t="str">
        <f>'Players by Team'!M14</f>
        <v>MORIAH GONZALES</v>
      </c>
      <c r="B44" s="53">
        <v>6</v>
      </c>
      <c r="C44" s="54">
        <v>9</v>
      </c>
      <c r="D44" s="53">
        <v>6</v>
      </c>
      <c r="E44" s="54">
        <v>5</v>
      </c>
      <c r="F44" s="53">
        <v>7</v>
      </c>
      <c r="G44" s="54">
        <v>9</v>
      </c>
      <c r="H44" s="53">
        <v>3</v>
      </c>
      <c r="I44" s="54">
        <v>6</v>
      </c>
      <c r="J44" s="53">
        <v>8</v>
      </c>
      <c r="K44" s="55">
        <f>SUM(B44:J44)</f>
        <v>59</v>
      </c>
      <c r="L44" s="53">
        <v>5</v>
      </c>
      <c r="M44" s="54">
        <v>4</v>
      </c>
      <c r="N44" s="53">
        <v>9</v>
      </c>
      <c r="O44" s="54">
        <v>4</v>
      </c>
      <c r="P44" s="53">
        <v>7</v>
      </c>
      <c r="Q44" s="54">
        <v>5</v>
      </c>
      <c r="R44" s="53">
        <v>5</v>
      </c>
      <c r="S44" s="54">
        <v>5</v>
      </c>
      <c r="T44" s="53">
        <v>7</v>
      </c>
      <c r="U44" s="56">
        <f>SUM(L44:T44)</f>
        <v>51</v>
      </c>
      <c r="V44" s="57">
        <f>K44+U44</f>
        <v>110</v>
      </c>
    </row>
    <row r="46" spans="1:22" ht="15.75">
      <c r="A46" s="105" t="str">
        <f>'Players by Team'!A17</f>
        <v>COPPELL</v>
      </c>
      <c r="B46" s="19">
        <v>1</v>
      </c>
      <c r="C46" s="19">
        <v>2</v>
      </c>
      <c r="D46" s="19">
        <v>3</v>
      </c>
      <c r="E46" s="19">
        <v>4</v>
      </c>
      <c r="F46" s="19">
        <v>5</v>
      </c>
      <c r="G46" s="19">
        <v>6</v>
      </c>
      <c r="H46" s="19">
        <v>7</v>
      </c>
      <c r="I46" s="19">
        <v>8</v>
      </c>
      <c r="J46" s="19">
        <v>9</v>
      </c>
      <c r="K46" s="21" t="s">
        <v>27</v>
      </c>
      <c r="L46" s="21">
        <v>10</v>
      </c>
      <c r="M46" s="21">
        <v>11</v>
      </c>
      <c r="N46" s="21">
        <v>12</v>
      </c>
      <c r="O46" s="21">
        <v>13</v>
      </c>
      <c r="P46" s="21">
        <v>14</v>
      </c>
      <c r="Q46" s="21">
        <v>15</v>
      </c>
      <c r="R46" s="21">
        <v>16</v>
      </c>
      <c r="S46" s="21">
        <v>17</v>
      </c>
      <c r="T46" s="21">
        <v>18</v>
      </c>
      <c r="U46" s="21" t="s">
        <v>28</v>
      </c>
      <c r="V46" s="21" t="s">
        <v>2</v>
      </c>
    </row>
    <row r="47" spans="1:22">
      <c r="A47" s="60" t="str">
        <f>'Players by Team'!A18</f>
        <v>CHELSEA ROMAS</v>
      </c>
      <c r="B47" s="53"/>
      <c r="C47" s="54"/>
      <c r="D47" s="53"/>
      <c r="E47" s="54"/>
      <c r="F47" s="53"/>
      <c r="G47" s="54"/>
      <c r="H47" s="53"/>
      <c r="I47" s="54"/>
      <c r="J47" s="53"/>
      <c r="K47" s="55">
        <f>SUM(B47:J47)</f>
        <v>0</v>
      </c>
      <c r="L47" s="53"/>
      <c r="M47" s="54"/>
      <c r="N47" s="53"/>
      <c r="O47" s="54"/>
      <c r="P47" s="53"/>
      <c r="Q47" s="54"/>
      <c r="R47" s="53"/>
      <c r="S47" s="54"/>
      <c r="T47" s="53"/>
      <c r="U47" s="56">
        <f>SUM(L47:T47)</f>
        <v>0</v>
      </c>
      <c r="V47" s="57">
        <v>162</v>
      </c>
    </row>
    <row r="48" spans="1:22">
      <c r="A48" s="60" t="str">
        <f>'Players by Team'!A19</f>
        <v>MIA GABORIAU</v>
      </c>
      <c r="B48" s="53">
        <v>5</v>
      </c>
      <c r="C48" s="54">
        <v>5</v>
      </c>
      <c r="D48" s="53">
        <v>3</v>
      </c>
      <c r="E48" s="54">
        <v>3</v>
      </c>
      <c r="F48" s="53">
        <v>4</v>
      </c>
      <c r="G48" s="54">
        <v>5</v>
      </c>
      <c r="H48" s="53">
        <v>4</v>
      </c>
      <c r="I48" s="54">
        <v>4</v>
      </c>
      <c r="J48" s="53">
        <v>4</v>
      </c>
      <c r="K48" s="55">
        <f>SUM(B48:J48)</f>
        <v>37</v>
      </c>
      <c r="L48" s="53">
        <v>4</v>
      </c>
      <c r="M48" s="54">
        <v>3</v>
      </c>
      <c r="N48" s="53">
        <v>5</v>
      </c>
      <c r="O48" s="54">
        <v>3</v>
      </c>
      <c r="P48" s="53">
        <v>5</v>
      </c>
      <c r="Q48" s="54">
        <v>5</v>
      </c>
      <c r="R48" s="53">
        <v>5</v>
      </c>
      <c r="S48" s="54">
        <v>4</v>
      </c>
      <c r="T48" s="53">
        <v>6</v>
      </c>
      <c r="U48" s="56">
        <f>SUM(L48:T48)</f>
        <v>40</v>
      </c>
      <c r="V48" s="57">
        <f>K48+U48</f>
        <v>77</v>
      </c>
    </row>
    <row r="49" spans="1:22">
      <c r="A49" s="60" t="str">
        <f>'Players by Team'!A20</f>
        <v>LAUREN RIOS</v>
      </c>
      <c r="B49" s="53">
        <v>4</v>
      </c>
      <c r="C49" s="54">
        <v>5</v>
      </c>
      <c r="D49" s="53">
        <v>3</v>
      </c>
      <c r="E49" s="54">
        <v>4</v>
      </c>
      <c r="F49" s="53">
        <v>5</v>
      </c>
      <c r="G49" s="54">
        <v>4</v>
      </c>
      <c r="H49" s="53">
        <v>3</v>
      </c>
      <c r="I49" s="54">
        <v>5</v>
      </c>
      <c r="J49" s="53">
        <v>7</v>
      </c>
      <c r="K49" s="55">
        <f>SUM(B49:J49)</f>
        <v>40</v>
      </c>
      <c r="L49" s="53">
        <v>4</v>
      </c>
      <c r="M49" s="54">
        <v>2</v>
      </c>
      <c r="N49" s="53">
        <v>5</v>
      </c>
      <c r="O49" s="54">
        <v>3</v>
      </c>
      <c r="P49" s="53">
        <v>5</v>
      </c>
      <c r="Q49" s="54">
        <v>5</v>
      </c>
      <c r="R49" s="53">
        <v>6</v>
      </c>
      <c r="S49" s="54">
        <v>5</v>
      </c>
      <c r="T49" s="53">
        <v>6</v>
      </c>
      <c r="U49" s="56">
        <f>SUM(L49:T49)</f>
        <v>41</v>
      </c>
      <c r="V49" s="57">
        <f>K49+U49</f>
        <v>81</v>
      </c>
    </row>
    <row r="50" spans="1:22">
      <c r="A50" s="60" t="str">
        <f>'Players by Team'!A21</f>
        <v>MIYOKO TAN</v>
      </c>
      <c r="B50" s="53">
        <v>3</v>
      </c>
      <c r="C50" s="54">
        <v>6</v>
      </c>
      <c r="D50" s="53">
        <v>3</v>
      </c>
      <c r="E50" s="54">
        <v>4</v>
      </c>
      <c r="F50" s="53">
        <v>4</v>
      </c>
      <c r="G50" s="54">
        <v>5</v>
      </c>
      <c r="H50" s="53">
        <v>4</v>
      </c>
      <c r="I50" s="54">
        <v>4</v>
      </c>
      <c r="J50" s="53">
        <v>6</v>
      </c>
      <c r="K50" s="55">
        <f>SUM(B50:J50)</f>
        <v>39</v>
      </c>
      <c r="L50" s="53">
        <v>4</v>
      </c>
      <c r="M50" s="54">
        <v>3</v>
      </c>
      <c r="N50" s="53">
        <v>4</v>
      </c>
      <c r="O50" s="54">
        <v>3</v>
      </c>
      <c r="P50" s="53">
        <v>5</v>
      </c>
      <c r="Q50" s="54">
        <v>4</v>
      </c>
      <c r="R50" s="53">
        <v>4</v>
      </c>
      <c r="S50" s="54">
        <v>4</v>
      </c>
      <c r="T50" s="53">
        <v>5</v>
      </c>
      <c r="U50" s="56">
        <f>SUM(L50:T50)</f>
        <v>36</v>
      </c>
      <c r="V50" s="57">
        <f>K50+U50</f>
        <v>75</v>
      </c>
    </row>
    <row r="51" spans="1:22">
      <c r="A51" s="60" t="str">
        <f>'Players by Team'!A22</f>
        <v>REGAN KENNEDY</v>
      </c>
      <c r="B51" s="53">
        <v>4</v>
      </c>
      <c r="C51" s="54">
        <v>5</v>
      </c>
      <c r="D51" s="53">
        <v>4</v>
      </c>
      <c r="E51" s="54">
        <v>5</v>
      </c>
      <c r="F51" s="53">
        <v>6</v>
      </c>
      <c r="G51" s="54">
        <v>4</v>
      </c>
      <c r="H51" s="53">
        <v>4</v>
      </c>
      <c r="I51" s="54">
        <v>5</v>
      </c>
      <c r="J51" s="53">
        <v>5</v>
      </c>
      <c r="K51" s="55">
        <f>SUM(B51:J51)</f>
        <v>42</v>
      </c>
      <c r="L51" s="53">
        <v>4</v>
      </c>
      <c r="M51" s="54">
        <v>3</v>
      </c>
      <c r="N51" s="53">
        <v>4</v>
      </c>
      <c r="O51" s="54">
        <v>4</v>
      </c>
      <c r="P51" s="53">
        <v>6</v>
      </c>
      <c r="Q51" s="54">
        <v>5</v>
      </c>
      <c r="R51" s="53">
        <v>6</v>
      </c>
      <c r="S51" s="54">
        <v>4</v>
      </c>
      <c r="T51" s="53">
        <v>7</v>
      </c>
      <c r="U51" s="56">
        <f>SUM(L51:T51)</f>
        <v>43</v>
      </c>
      <c r="V51" s="57">
        <f>K51+U51</f>
        <v>85</v>
      </c>
    </row>
    <row r="53" spans="1:22" ht="15.75">
      <c r="A53" s="105" t="str">
        <f>'Players by Team'!G17</f>
        <v>GRAPEVINE</v>
      </c>
      <c r="B53" s="19">
        <v>1</v>
      </c>
      <c r="C53" s="19">
        <v>2</v>
      </c>
      <c r="D53" s="19">
        <v>3</v>
      </c>
      <c r="E53" s="19">
        <v>4</v>
      </c>
      <c r="F53" s="19">
        <v>5</v>
      </c>
      <c r="G53" s="19">
        <v>6</v>
      </c>
      <c r="H53" s="19">
        <v>7</v>
      </c>
      <c r="I53" s="19">
        <v>8</v>
      </c>
      <c r="J53" s="19">
        <v>9</v>
      </c>
      <c r="K53" s="21" t="s">
        <v>27</v>
      </c>
      <c r="L53" s="21">
        <v>10</v>
      </c>
      <c r="M53" s="21">
        <v>11</v>
      </c>
      <c r="N53" s="21">
        <v>12</v>
      </c>
      <c r="O53" s="21">
        <v>13</v>
      </c>
      <c r="P53" s="21">
        <v>14</v>
      </c>
      <c r="Q53" s="21">
        <v>15</v>
      </c>
      <c r="R53" s="21">
        <v>16</v>
      </c>
      <c r="S53" s="21">
        <v>17</v>
      </c>
      <c r="T53" s="21">
        <v>18</v>
      </c>
      <c r="U53" s="21" t="s">
        <v>28</v>
      </c>
      <c r="V53" s="21" t="s">
        <v>2</v>
      </c>
    </row>
    <row r="54" spans="1:22">
      <c r="A54" s="60" t="str">
        <f>'Players by Team'!G18</f>
        <v>GABRIELLA TOMANKA</v>
      </c>
      <c r="B54" s="53">
        <v>4</v>
      </c>
      <c r="C54" s="54">
        <v>5</v>
      </c>
      <c r="D54" s="53">
        <v>4</v>
      </c>
      <c r="E54" s="54">
        <v>5</v>
      </c>
      <c r="F54" s="53">
        <v>3</v>
      </c>
      <c r="G54" s="54">
        <v>5</v>
      </c>
      <c r="H54" s="53">
        <v>3</v>
      </c>
      <c r="I54" s="54">
        <v>4</v>
      </c>
      <c r="J54" s="53">
        <v>4</v>
      </c>
      <c r="K54" s="55">
        <f>SUM(B54:J54)</f>
        <v>37</v>
      </c>
      <c r="L54" s="53">
        <v>3</v>
      </c>
      <c r="M54" s="54">
        <v>2</v>
      </c>
      <c r="N54" s="53">
        <v>5</v>
      </c>
      <c r="O54" s="54">
        <v>3</v>
      </c>
      <c r="P54" s="53">
        <v>4</v>
      </c>
      <c r="Q54" s="54">
        <v>3</v>
      </c>
      <c r="R54" s="53">
        <v>4</v>
      </c>
      <c r="S54" s="54">
        <v>4</v>
      </c>
      <c r="T54" s="53">
        <v>5</v>
      </c>
      <c r="U54" s="56">
        <f>SUM(L54:T54)</f>
        <v>33</v>
      </c>
      <c r="V54" s="57">
        <f>K54+U54</f>
        <v>70</v>
      </c>
    </row>
    <row r="55" spans="1:22">
      <c r="A55" s="60" t="str">
        <f>'Players by Team'!G19</f>
        <v>ANNA TAKAHASHI</v>
      </c>
      <c r="B55" s="53">
        <v>4</v>
      </c>
      <c r="C55" s="54">
        <v>6</v>
      </c>
      <c r="D55" s="53">
        <v>3</v>
      </c>
      <c r="E55" s="54">
        <v>4</v>
      </c>
      <c r="F55" s="53">
        <v>4</v>
      </c>
      <c r="G55" s="54">
        <v>5</v>
      </c>
      <c r="H55" s="53">
        <v>2</v>
      </c>
      <c r="I55" s="54">
        <v>5</v>
      </c>
      <c r="J55" s="53">
        <v>5</v>
      </c>
      <c r="K55" s="55">
        <f>SUM(B55:J55)</f>
        <v>38</v>
      </c>
      <c r="L55" s="53">
        <v>4</v>
      </c>
      <c r="M55" s="54">
        <v>3</v>
      </c>
      <c r="N55" s="53">
        <v>4</v>
      </c>
      <c r="O55" s="54">
        <v>2</v>
      </c>
      <c r="P55" s="53">
        <v>5</v>
      </c>
      <c r="Q55" s="54">
        <v>4</v>
      </c>
      <c r="R55" s="53">
        <v>4</v>
      </c>
      <c r="S55" s="54">
        <v>4</v>
      </c>
      <c r="T55" s="53">
        <v>6</v>
      </c>
      <c r="U55" s="56">
        <f>SUM(L55:T55)</f>
        <v>36</v>
      </c>
      <c r="V55" s="57">
        <f>K55+U55</f>
        <v>74</v>
      </c>
    </row>
    <row r="56" spans="1:22">
      <c r="A56" s="60" t="str">
        <f>'Players by Team'!G20</f>
        <v>LAUREN CHASCZEWSKI</v>
      </c>
      <c r="B56" s="53">
        <v>4</v>
      </c>
      <c r="C56" s="54">
        <v>7</v>
      </c>
      <c r="D56" s="53">
        <v>4</v>
      </c>
      <c r="E56" s="54">
        <v>4</v>
      </c>
      <c r="F56" s="53">
        <v>5</v>
      </c>
      <c r="G56" s="54">
        <v>5</v>
      </c>
      <c r="H56" s="53">
        <v>3</v>
      </c>
      <c r="I56" s="54">
        <v>4</v>
      </c>
      <c r="J56" s="53">
        <v>4</v>
      </c>
      <c r="K56" s="55">
        <f>SUM(B56:J56)</f>
        <v>40</v>
      </c>
      <c r="L56" s="53">
        <v>4</v>
      </c>
      <c r="M56" s="54">
        <v>4</v>
      </c>
      <c r="N56" s="53">
        <v>5</v>
      </c>
      <c r="O56" s="54">
        <v>4</v>
      </c>
      <c r="P56" s="53">
        <v>5</v>
      </c>
      <c r="Q56" s="54">
        <v>4</v>
      </c>
      <c r="R56" s="53">
        <v>5</v>
      </c>
      <c r="S56" s="54">
        <v>4</v>
      </c>
      <c r="T56" s="53">
        <v>5</v>
      </c>
      <c r="U56" s="56">
        <f>SUM(L56:T56)</f>
        <v>40</v>
      </c>
      <c r="V56" s="57">
        <f>K56+U56</f>
        <v>80</v>
      </c>
    </row>
    <row r="57" spans="1:22">
      <c r="A57" s="60" t="str">
        <f>'Players by Team'!G21</f>
        <v>JILLIAN COREY</v>
      </c>
      <c r="B57" s="53">
        <v>5</v>
      </c>
      <c r="C57" s="54">
        <v>6</v>
      </c>
      <c r="D57" s="53">
        <v>4</v>
      </c>
      <c r="E57" s="54">
        <v>4</v>
      </c>
      <c r="F57" s="53">
        <v>5</v>
      </c>
      <c r="G57" s="54">
        <v>5</v>
      </c>
      <c r="H57" s="53">
        <v>3</v>
      </c>
      <c r="I57" s="54">
        <v>4</v>
      </c>
      <c r="J57" s="53">
        <v>5</v>
      </c>
      <c r="K57" s="55">
        <f>SUM(B57:J57)</f>
        <v>41</v>
      </c>
      <c r="L57" s="53">
        <v>4</v>
      </c>
      <c r="M57" s="54">
        <v>4</v>
      </c>
      <c r="N57" s="53">
        <v>4</v>
      </c>
      <c r="O57" s="54">
        <v>3</v>
      </c>
      <c r="P57" s="53">
        <v>7</v>
      </c>
      <c r="Q57" s="54">
        <v>4</v>
      </c>
      <c r="R57" s="53">
        <v>6</v>
      </c>
      <c r="S57" s="54">
        <v>5</v>
      </c>
      <c r="T57" s="53">
        <v>5</v>
      </c>
      <c r="U57" s="56">
        <f>SUM(L57:T57)</f>
        <v>42</v>
      </c>
      <c r="V57" s="57">
        <f>K57+U57</f>
        <v>83</v>
      </c>
    </row>
    <row r="58" spans="1:22">
      <c r="A58" s="60" t="str">
        <f>'Players by Team'!G22</f>
        <v>ABBY TANNER</v>
      </c>
      <c r="B58" s="53">
        <v>4</v>
      </c>
      <c r="C58" s="54">
        <v>5</v>
      </c>
      <c r="D58" s="53">
        <v>3</v>
      </c>
      <c r="E58" s="54">
        <v>4</v>
      </c>
      <c r="F58" s="53">
        <v>4</v>
      </c>
      <c r="G58" s="54">
        <v>5</v>
      </c>
      <c r="H58" s="53">
        <v>3</v>
      </c>
      <c r="I58" s="54">
        <v>5</v>
      </c>
      <c r="J58" s="53">
        <v>8</v>
      </c>
      <c r="K58" s="55">
        <f>SUM(B58:J58)</f>
        <v>41</v>
      </c>
      <c r="L58" s="53">
        <v>4</v>
      </c>
      <c r="M58" s="54">
        <v>3</v>
      </c>
      <c r="N58" s="53">
        <v>5</v>
      </c>
      <c r="O58" s="54">
        <v>4</v>
      </c>
      <c r="P58" s="53">
        <v>5</v>
      </c>
      <c r="Q58" s="54">
        <v>4</v>
      </c>
      <c r="R58" s="53">
        <v>5</v>
      </c>
      <c r="S58" s="54">
        <v>3</v>
      </c>
      <c r="T58" s="53">
        <v>5</v>
      </c>
      <c r="U58" s="56">
        <f>SUM(L58:T58)</f>
        <v>38</v>
      </c>
      <c r="V58" s="57">
        <f>K58+U58</f>
        <v>79</v>
      </c>
    </row>
    <row r="60" spans="1:22" ht="15.75">
      <c r="A60" s="105" t="str">
        <f>'Players by Team'!M17</f>
        <v>HIGHLAND PARK</v>
      </c>
      <c r="B60" s="19">
        <v>1</v>
      </c>
      <c r="C60" s="19">
        <v>2</v>
      </c>
      <c r="D60" s="19">
        <v>3</v>
      </c>
      <c r="E60" s="19">
        <v>4</v>
      </c>
      <c r="F60" s="19">
        <v>5</v>
      </c>
      <c r="G60" s="19">
        <v>6</v>
      </c>
      <c r="H60" s="19">
        <v>7</v>
      </c>
      <c r="I60" s="19">
        <v>8</v>
      </c>
      <c r="J60" s="19">
        <v>9</v>
      </c>
      <c r="K60" s="21" t="s">
        <v>27</v>
      </c>
      <c r="L60" s="21">
        <v>10</v>
      </c>
      <c r="M60" s="21">
        <v>11</v>
      </c>
      <c r="N60" s="21">
        <v>12</v>
      </c>
      <c r="O60" s="21">
        <v>13</v>
      </c>
      <c r="P60" s="21">
        <v>14</v>
      </c>
      <c r="Q60" s="21">
        <v>15</v>
      </c>
      <c r="R60" s="21">
        <v>16</v>
      </c>
      <c r="S60" s="21">
        <v>17</v>
      </c>
      <c r="T60" s="21">
        <v>18</v>
      </c>
      <c r="U60" s="21" t="s">
        <v>28</v>
      </c>
      <c r="V60" s="21" t="s">
        <v>2</v>
      </c>
    </row>
    <row r="61" spans="1:22">
      <c r="A61" s="60" t="str">
        <f>'Players by Team'!M18</f>
        <v>AN TRAN SHELMIRE</v>
      </c>
      <c r="B61" s="53">
        <v>4</v>
      </c>
      <c r="C61" s="54">
        <v>5</v>
      </c>
      <c r="D61" s="53">
        <v>4</v>
      </c>
      <c r="E61" s="54">
        <v>4</v>
      </c>
      <c r="F61" s="53">
        <v>4</v>
      </c>
      <c r="G61" s="54">
        <v>5</v>
      </c>
      <c r="H61" s="53">
        <v>4</v>
      </c>
      <c r="I61" s="54">
        <v>4</v>
      </c>
      <c r="J61" s="53">
        <v>5</v>
      </c>
      <c r="K61" s="55">
        <f>SUM(B61:J61)</f>
        <v>39</v>
      </c>
      <c r="L61" s="53">
        <v>5</v>
      </c>
      <c r="M61" s="54">
        <v>3</v>
      </c>
      <c r="N61" s="53">
        <v>5</v>
      </c>
      <c r="O61" s="54">
        <v>3</v>
      </c>
      <c r="P61" s="53">
        <v>5</v>
      </c>
      <c r="Q61" s="54">
        <v>4</v>
      </c>
      <c r="R61" s="53">
        <v>4</v>
      </c>
      <c r="S61" s="54">
        <v>5</v>
      </c>
      <c r="T61" s="53">
        <v>6</v>
      </c>
      <c r="U61" s="56">
        <f>SUM(L61:T61)</f>
        <v>40</v>
      </c>
      <c r="V61" s="57">
        <f>K61+U61</f>
        <v>79</v>
      </c>
    </row>
    <row r="62" spans="1:22">
      <c r="A62" s="60" t="str">
        <f>'Players by Team'!M19</f>
        <v>SOPHIE BIEDIGER</v>
      </c>
      <c r="B62" s="53">
        <v>5</v>
      </c>
      <c r="C62" s="54">
        <v>6</v>
      </c>
      <c r="D62" s="53">
        <v>3</v>
      </c>
      <c r="E62" s="54">
        <v>4</v>
      </c>
      <c r="F62" s="53">
        <v>4</v>
      </c>
      <c r="G62" s="54">
        <v>6</v>
      </c>
      <c r="H62" s="53">
        <v>3</v>
      </c>
      <c r="I62" s="54">
        <v>5</v>
      </c>
      <c r="J62" s="53">
        <v>5</v>
      </c>
      <c r="K62" s="55">
        <f>SUM(B62:J62)</f>
        <v>41</v>
      </c>
      <c r="L62" s="53">
        <v>4</v>
      </c>
      <c r="M62" s="54">
        <v>7</v>
      </c>
      <c r="N62" s="53">
        <v>4</v>
      </c>
      <c r="O62" s="54">
        <v>2</v>
      </c>
      <c r="P62" s="53">
        <v>5</v>
      </c>
      <c r="Q62" s="54">
        <v>4</v>
      </c>
      <c r="R62" s="53">
        <v>3</v>
      </c>
      <c r="S62" s="54">
        <v>3</v>
      </c>
      <c r="T62" s="53">
        <v>6</v>
      </c>
      <c r="U62" s="56">
        <f>SUM(L62:T62)</f>
        <v>38</v>
      </c>
      <c r="V62" s="57">
        <f>K62+U62</f>
        <v>79</v>
      </c>
    </row>
    <row r="63" spans="1:22">
      <c r="A63" s="60" t="str">
        <f>'Players by Team'!M20</f>
        <v>NIKITA NAIR</v>
      </c>
      <c r="B63" s="53">
        <v>5</v>
      </c>
      <c r="C63" s="54">
        <v>5</v>
      </c>
      <c r="D63" s="53">
        <v>4</v>
      </c>
      <c r="E63" s="54">
        <v>5</v>
      </c>
      <c r="F63" s="53">
        <v>4</v>
      </c>
      <c r="G63" s="54">
        <v>7</v>
      </c>
      <c r="H63" s="53">
        <v>3</v>
      </c>
      <c r="I63" s="54">
        <v>5</v>
      </c>
      <c r="J63" s="53">
        <v>5</v>
      </c>
      <c r="K63" s="55">
        <f>SUM(B63:J63)</f>
        <v>43</v>
      </c>
      <c r="L63" s="53">
        <v>5</v>
      </c>
      <c r="M63" s="54">
        <v>3</v>
      </c>
      <c r="N63" s="53">
        <v>5</v>
      </c>
      <c r="O63" s="54">
        <v>2</v>
      </c>
      <c r="P63" s="53">
        <v>6</v>
      </c>
      <c r="Q63" s="54">
        <v>4</v>
      </c>
      <c r="R63" s="53">
        <v>4</v>
      </c>
      <c r="S63" s="54">
        <v>5</v>
      </c>
      <c r="T63" s="53">
        <v>6</v>
      </c>
      <c r="U63" s="56">
        <f>SUM(L63:T63)</f>
        <v>40</v>
      </c>
      <c r="V63" s="57">
        <f>K63+U63</f>
        <v>83</v>
      </c>
    </row>
    <row r="64" spans="1:22">
      <c r="A64" s="60" t="str">
        <f>'Players by Team'!M21</f>
        <v>JULIA CARY</v>
      </c>
      <c r="B64" s="53">
        <v>6</v>
      </c>
      <c r="C64" s="54">
        <v>5</v>
      </c>
      <c r="D64" s="53">
        <v>4</v>
      </c>
      <c r="E64" s="54">
        <v>4</v>
      </c>
      <c r="F64" s="53">
        <v>4</v>
      </c>
      <c r="G64" s="54">
        <v>4</v>
      </c>
      <c r="H64" s="53">
        <v>3</v>
      </c>
      <c r="I64" s="54">
        <v>4</v>
      </c>
      <c r="J64" s="53">
        <v>6</v>
      </c>
      <c r="K64" s="55">
        <f>SUM(B64:J64)</f>
        <v>40</v>
      </c>
      <c r="L64" s="53">
        <v>4</v>
      </c>
      <c r="M64" s="54">
        <v>3</v>
      </c>
      <c r="N64" s="53">
        <v>4</v>
      </c>
      <c r="O64" s="54">
        <v>3</v>
      </c>
      <c r="P64" s="53">
        <v>6</v>
      </c>
      <c r="Q64" s="54">
        <v>5</v>
      </c>
      <c r="R64" s="53">
        <v>4</v>
      </c>
      <c r="S64" s="54">
        <v>6</v>
      </c>
      <c r="T64" s="53">
        <v>7</v>
      </c>
      <c r="U64" s="56">
        <f>SUM(L64:T64)</f>
        <v>42</v>
      </c>
      <c r="V64" s="57">
        <f>K64+U64</f>
        <v>82</v>
      </c>
    </row>
    <row r="65" spans="1:22">
      <c r="A65" s="60" t="str">
        <f>'Players by Team'!M22</f>
        <v>KIKI CULPEPPER</v>
      </c>
      <c r="B65" s="53">
        <v>5</v>
      </c>
      <c r="C65" s="54">
        <v>5</v>
      </c>
      <c r="D65" s="53">
        <v>4</v>
      </c>
      <c r="E65" s="54">
        <v>5</v>
      </c>
      <c r="F65" s="53">
        <v>4</v>
      </c>
      <c r="G65" s="54">
        <v>5</v>
      </c>
      <c r="H65" s="53">
        <v>3</v>
      </c>
      <c r="I65" s="54">
        <v>5</v>
      </c>
      <c r="J65" s="53">
        <v>6</v>
      </c>
      <c r="K65" s="55">
        <f>SUM(B65:J65)</f>
        <v>42</v>
      </c>
      <c r="L65" s="53">
        <v>6</v>
      </c>
      <c r="M65" s="54">
        <v>5</v>
      </c>
      <c r="N65" s="53">
        <v>5</v>
      </c>
      <c r="O65" s="54">
        <v>5</v>
      </c>
      <c r="P65" s="53">
        <v>6</v>
      </c>
      <c r="Q65" s="54">
        <v>6</v>
      </c>
      <c r="R65" s="53">
        <v>5</v>
      </c>
      <c r="S65" s="54">
        <v>5</v>
      </c>
      <c r="T65" s="53">
        <v>7</v>
      </c>
      <c r="U65" s="56">
        <f>SUM(L65:T65)</f>
        <v>50</v>
      </c>
      <c r="V65" s="57">
        <f>K65+U65</f>
        <v>92</v>
      </c>
    </row>
    <row r="67" spans="1:22" ht="15.75">
      <c r="A67" s="105" t="str">
        <f>'Players by Team'!A25</f>
        <v>JOHNSON</v>
      </c>
      <c r="B67" s="19">
        <v>1</v>
      </c>
      <c r="C67" s="19">
        <v>2</v>
      </c>
      <c r="D67" s="19">
        <v>3</v>
      </c>
      <c r="E67" s="19">
        <v>4</v>
      </c>
      <c r="F67" s="19">
        <v>5</v>
      </c>
      <c r="G67" s="19">
        <v>6</v>
      </c>
      <c r="H67" s="19">
        <v>7</v>
      </c>
      <c r="I67" s="19">
        <v>8</v>
      </c>
      <c r="J67" s="19">
        <v>9</v>
      </c>
      <c r="K67" s="21" t="s">
        <v>27</v>
      </c>
      <c r="L67" s="21">
        <v>10</v>
      </c>
      <c r="M67" s="21">
        <v>11</v>
      </c>
      <c r="N67" s="21">
        <v>12</v>
      </c>
      <c r="O67" s="21">
        <v>13</v>
      </c>
      <c r="P67" s="21">
        <v>14</v>
      </c>
      <c r="Q67" s="21">
        <v>15</v>
      </c>
      <c r="R67" s="21">
        <v>16</v>
      </c>
      <c r="S67" s="21">
        <v>17</v>
      </c>
      <c r="T67" s="21">
        <v>18</v>
      </c>
      <c r="U67" s="21" t="s">
        <v>28</v>
      </c>
      <c r="V67" s="21" t="s">
        <v>2</v>
      </c>
    </row>
    <row r="68" spans="1:22">
      <c r="A68" s="60" t="str">
        <f>'Players by Team'!A26</f>
        <v>KIERSTEN BRYANT</v>
      </c>
      <c r="B68" s="53">
        <v>5</v>
      </c>
      <c r="C68" s="54">
        <v>8</v>
      </c>
      <c r="D68" s="53">
        <v>3</v>
      </c>
      <c r="E68" s="54">
        <v>3</v>
      </c>
      <c r="F68" s="53">
        <v>3</v>
      </c>
      <c r="G68" s="54">
        <v>5</v>
      </c>
      <c r="H68" s="53">
        <v>3</v>
      </c>
      <c r="I68" s="54">
        <v>4</v>
      </c>
      <c r="J68" s="53">
        <v>5</v>
      </c>
      <c r="K68" s="55">
        <f>SUM(B68:J68)</f>
        <v>39</v>
      </c>
      <c r="L68" s="53">
        <v>5</v>
      </c>
      <c r="M68" s="54">
        <v>3</v>
      </c>
      <c r="N68" s="53">
        <v>5</v>
      </c>
      <c r="O68" s="54">
        <v>2</v>
      </c>
      <c r="P68" s="53">
        <v>5</v>
      </c>
      <c r="Q68" s="54">
        <v>5</v>
      </c>
      <c r="R68" s="53">
        <v>4</v>
      </c>
      <c r="S68" s="54">
        <v>5</v>
      </c>
      <c r="T68" s="53">
        <v>7</v>
      </c>
      <c r="U68" s="56">
        <f>SUM(L68:T68)</f>
        <v>41</v>
      </c>
      <c r="V68" s="57">
        <f>K68+U68</f>
        <v>80</v>
      </c>
    </row>
    <row r="69" spans="1:22">
      <c r="A69" s="60" t="str">
        <f>'Players by Team'!A27</f>
        <v>JORDYN WRAY</v>
      </c>
      <c r="B69" s="53">
        <v>5</v>
      </c>
      <c r="C69" s="54">
        <v>7</v>
      </c>
      <c r="D69" s="53">
        <v>3</v>
      </c>
      <c r="E69" s="54">
        <v>4</v>
      </c>
      <c r="F69" s="53">
        <v>4</v>
      </c>
      <c r="G69" s="54">
        <v>6</v>
      </c>
      <c r="H69" s="53">
        <v>4</v>
      </c>
      <c r="I69" s="54">
        <v>4</v>
      </c>
      <c r="J69" s="53">
        <v>4</v>
      </c>
      <c r="K69" s="55">
        <f>SUM(B69:J69)</f>
        <v>41</v>
      </c>
      <c r="L69" s="53">
        <v>3</v>
      </c>
      <c r="M69" s="54">
        <v>2</v>
      </c>
      <c r="N69" s="53">
        <v>5</v>
      </c>
      <c r="O69" s="54">
        <v>3</v>
      </c>
      <c r="P69" s="53">
        <v>4</v>
      </c>
      <c r="Q69" s="54">
        <v>5</v>
      </c>
      <c r="R69" s="53">
        <v>4</v>
      </c>
      <c r="S69" s="54">
        <v>4</v>
      </c>
      <c r="T69" s="53">
        <v>4</v>
      </c>
      <c r="U69" s="56">
        <f>SUM(L69:T69)</f>
        <v>34</v>
      </c>
      <c r="V69" s="57">
        <f>K69+U69</f>
        <v>75</v>
      </c>
    </row>
    <row r="70" spans="1:22">
      <c r="A70" s="60" t="str">
        <f>'Players by Team'!A28</f>
        <v>STEVIE ALBRIGHT</v>
      </c>
      <c r="B70" s="53">
        <v>4</v>
      </c>
      <c r="C70" s="54">
        <v>5</v>
      </c>
      <c r="D70" s="53">
        <v>3</v>
      </c>
      <c r="E70" s="54">
        <v>4</v>
      </c>
      <c r="F70" s="53">
        <v>3</v>
      </c>
      <c r="G70" s="54">
        <v>7</v>
      </c>
      <c r="H70" s="53">
        <v>3</v>
      </c>
      <c r="I70" s="54">
        <v>5</v>
      </c>
      <c r="J70" s="53">
        <v>4</v>
      </c>
      <c r="K70" s="55">
        <f>SUM(B70:J70)</f>
        <v>38</v>
      </c>
      <c r="L70" s="53">
        <v>5</v>
      </c>
      <c r="M70" s="54">
        <v>3</v>
      </c>
      <c r="N70" s="53">
        <v>5</v>
      </c>
      <c r="O70" s="54">
        <v>3</v>
      </c>
      <c r="P70" s="53">
        <v>5</v>
      </c>
      <c r="Q70" s="54">
        <v>4</v>
      </c>
      <c r="R70" s="53">
        <v>5</v>
      </c>
      <c r="S70" s="54">
        <v>5</v>
      </c>
      <c r="T70" s="53">
        <v>6</v>
      </c>
      <c r="U70" s="56">
        <f>SUM(L70:T70)</f>
        <v>41</v>
      </c>
      <c r="V70" s="57">
        <f>K70+U70</f>
        <v>79</v>
      </c>
    </row>
    <row r="71" spans="1:22">
      <c r="A71" s="60" t="str">
        <f>'Players by Team'!A29</f>
        <v>KALYN OTTEN</v>
      </c>
      <c r="B71" s="53">
        <v>5</v>
      </c>
      <c r="C71" s="54">
        <v>9</v>
      </c>
      <c r="D71" s="53">
        <v>4</v>
      </c>
      <c r="E71" s="54">
        <v>5</v>
      </c>
      <c r="F71" s="53">
        <v>4</v>
      </c>
      <c r="G71" s="54">
        <v>5</v>
      </c>
      <c r="H71" s="53">
        <v>2</v>
      </c>
      <c r="I71" s="54">
        <v>4</v>
      </c>
      <c r="J71" s="53">
        <v>5</v>
      </c>
      <c r="K71" s="55">
        <f>SUM(B71:J71)</f>
        <v>43</v>
      </c>
      <c r="L71" s="53">
        <v>5</v>
      </c>
      <c r="M71" s="54">
        <v>4</v>
      </c>
      <c r="N71" s="53">
        <v>6</v>
      </c>
      <c r="O71" s="54">
        <v>3</v>
      </c>
      <c r="P71" s="53">
        <v>5</v>
      </c>
      <c r="Q71" s="54">
        <v>8</v>
      </c>
      <c r="R71" s="53">
        <v>5</v>
      </c>
      <c r="S71" s="54">
        <v>5</v>
      </c>
      <c r="T71" s="53">
        <v>5</v>
      </c>
      <c r="U71" s="56">
        <f>SUM(L71:T71)</f>
        <v>46</v>
      </c>
      <c r="V71" s="57">
        <f>K71+U71</f>
        <v>89</v>
      </c>
    </row>
    <row r="72" spans="1:22">
      <c r="A72" s="60" t="str">
        <f>'Players by Team'!A30</f>
        <v>CHRISTINA TRUJILLO</v>
      </c>
      <c r="B72" s="53">
        <v>6</v>
      </c>
      <c r="C72" s="54">
        <v>8</v>
      </c>
      <c r="D72" s="53">
        <v>4</v>
      </c>
      <c r="E72" s="54">
        <v>4</v>
      </c>
      <c r="F72" s="53">
        <v>5</v>
      </c>
      <c r="G72" s="54">
        <v>7</v>
      </c>
      <c r="H72" s="53">
        <v>3</v>
      </c>
      <c r="I72" s="54">
        <v>6</v>
      </c>
      <c r="J72" s="53">
        <v>6</v>
      </c>
      <c r="K72" s="55">
        <f>SUM(B72:J72)</f>
        <v>49</v>
      </c>
      <c r="L72" s="53">
        <v>5</v>
      </c>
      <c r="M72" s="54">
        <v>4</v>
      </c>
      <c r="N72" s="53">
        <v>6</v>
      </c>
      <c r="O72" s="54">
        <v>4</v>
      </c>
      <c r="P72" s="53">
        <v>7</v>
      </c>
      <c r="Q72" s="54">
        <v>5</v>
      </c>
      <c r="R72" s="53">
        <v>6</v>
      </c>
      <c r="S72" s="54">
        <v>4</v>
      </c>
      <c r="T72" s="53">
        <v>5</v>
      </c>
      <c r="U72" s="56">
        <f>SUM(L72:T72)</f>
        <v>46</v>
      </c>
      <c r="V72" s="57">
        <f>K72+U72</f>
        <v>95</v>
      </c>
    </row>
    <row r="74" spans="1:22" ht="15.75">
      <c r="A74" s="105" t="str">
        <f>'Players by Team'!G25</f>
        <v>KELLER</v>
      </c>
      <c r="B74" s="19">
        <v>1</v>
      </c>
      <c r="C74" s="19">
        <v>2</v>
      </c>
      <c r="D74" s="19">
        <v>3</v>
      </c>
      <c r="E74" s="19">
        <v>4</v>
      </c>
      <c r="F74" s="19">
        <v>5</v>
      </c>
      <c r="G74" s="19">
        <v>6</v>
      </c>
      <c r="H74" s="19">
        <v>7</v>
      </c>
      <c r="I74" s="19">
        <v>8</v>
      </c>
      <c r="J74" s="19">
        <v>9</v>
      </c>
      <c r="K74" s="21" t="s">
        <v>27</v>
      </c>
      <c r="L74" s="21">
        <v>10</v>
      </c>
      <c r="M74" s="21">
        <v>11</v>
      </c>
      <c r="N74" s="21">
        <v>12</v>
      </c>
      <c r="O74" s="21">
        <v>13</v>
      </c>
      <c r="P74" s="21">
        <v>14</v>
      </c>
      <c r="Q74" s="21">
        <v>15</v>
      </c>
      <c r="R74" s="21">
        <v>16</v>
      </c>
      <c r="S74" s="21">
        <v>17</v>
      </c>
      <c r="T74" s="21">
        <v>18</v>
      </c>
      <c r="U74" s="21" t="s">
        <v>28</v>
      </c>
      <c r="V74" s="21" t="s">
        <v>2</v>
      </c>
    </row>
    <row r="75" spans="1:22">
      <c r="A75" s="60" t="str">
        <f>'Players by Team'!G26</f>
        <v>CHATHAM BETZ</v>
      </c>
      <c r="B75" s="53">
        <v>4</v>
      </c>
      <c r="C75" s="54">
        <v>5</v>
      </c>
      <c r="D75" s="53">
        <v>3</v>
      </c>
      <c r="E75" s="54">
        <v>4</v>
      </c>
      <c r="F75" s="53">
        <v>7</v>
      </c>
      <c r="G75" s="54">
        <v>6</v>
      </c>
      <c r="H75" s="53">
        <v>2</v>
      </c>
      <c r="I75" s="54">
        <v>4</v>
      </c>
      <c r="J75" s="53">
        <v>5</v>
      </c>
      <c r="K75" s="55">
        <f>SUM(B75:J75)</f>
        <v>40</v>
      </c>
      <c r="L75" s="53">
        <v>5</v>
      </c>
      <c r="M75" s="54">
        <v>4</v>
      </c>
      <c r="N75" s="53">
        <v>4</v>
      </c>
      <c r="O75" s="54">
        <v>3</v>
      </c>
      <c r="P75" s="53">
        <v>5</v>
      </c>
      <c r="Q75" s="54">
        <v>5</v>
      </c>
      <c r="R75" s="53">
        <v>4</v>
      </c>
      <c r="S75" s="54">
        <v>5</v>
      </c>
      <c r="T75" s="53">
        <v>5</v>
      </c>
      <c r="U75" s="56">
        <f>SUM(L75:T75)</f>
        <v>40</v>
      </c>
      <c r="V75" s="57">
        <f>K75+U75</f>
        <v>80</v>
      </c>
    </row>
    <row r="76" spans="1:22">
      <c r="A76" s="60" t="str">
        <f>'Players by Team'!G27</f>
        <v>BROOKE BIANCALANA</v>
      </c>
      <c r="B76" s="53">
        <v>4</v>
      </c>
      <c r="C76" s="54">
        <v>8</v>
      </c>
      <c r="D76" s="53">
        <v>5</v>
      </c>
      <c r="E76" s="54">
        <v>5</v>
      </c>
      <c r="F76" s="53">
        <v>4</v>
      </c>
      <c r="G76" s="54">
        <v>7</v>
      </c>
      <c r="H76" s="53">
        <v>3</v>
      </c>
      <c r="I76" s="54">
        <v>5</v>
      </c>
      <c r="J76" s="53">
        <v>5</v>
      </c>
      <c r="K76" s="55">
        <f>SUM(B76:J76)</f>
        <v>46</v>
      </c>
      <c r="L76" s="53">
        <v>5</v>
      </c>
      <c r="M76" s="54">
        <v>3</v>
      </c>
      <c r="N76" s="53">
        <v>5</v>
      </c>
      <c r="O76" s="54">
        <v>3</v>
      </c>
      <c r="P76" s="53">
        <v>5</v>
      </c>
      <c r="Q76" s="54">
        <v>4</v>
      </c>
      <c r="R76" s="53">
        <v>4</v>
      </c>
      <c r="S76" s="54">
        <v>5</v>
      </c>
      <c r="T76" s="53">
        <v>5</v>
      </c>
      <c r="U76" s="56">
        <f>SUM(L76:T76)</f>
        <v>39</v>
      </c>
      <c r="V76" s="57">
        <f>K76+U76</f>
        <v>85</v>
      </c>
    </row>
    <row r="77" spans="1:22">
      <c r="A77" s="60" t="str">
        <f>'Players by Team'!G28</f>
        <v>JAYLEN BETZ</v>
      </c>
      <c r="B77" s="53">
        <v>5</v>
      </c>
      <c r="C77" s="54">
        <v>5</v>
      </c>
      <c r="D77" s="53">
        <v>4</v>
      </c>
      <c r="E77" s="54">
        <v>4</v>
      </c>
      <c r="F77" s="53">
        <v>5</v>
      </c>
      <c r="G77" s="54">
        <v>5</v>
      </c>
      <c r="H77" s="53">
        <v>4</v>
      </c>
      <c r="I77" s="54">
        <v>4</v>
      </c>
      <c r="J77" s="53">
        <v>4</v>
      </c>
      <c r="K77" s="55">
        <f>SUM(B77:J77)</f>
        <v>40</v>
      </c>
      <c r="L77" s="53">
        <v>4</v>
      </c>
      <c r="M77" s="54">
        <v>3</v>
      </c>
      <c r="N77" s="53">
        <v>4</v>
      </c>
      <c r="O77" s="54">
        <v>3</v>
      </c>
      <c r="P77" s="53">
        <v>5</v>
      </c>
      <c r="Q77" s="54">
        <v>4</v>
      </c>
      <c r="R77" s="53">
        <v>4</v>
      </c>
      <c r="S77" s="54">
        <v>4</v>
      </c>
      <c r="T77" s="53">
        <v>5</v>
      </c>
      <c r="U77" s="56">
        <f>SUM(L77:T77)</f>
        <v>36</v>
      </c>
      <c r="V77" s="57">
        <f>K77+U77</f>
        <v>76</v>
      </c>
    </row>
    <row r="78" spans="1:22">
      <c r="A78" s="60" t="str">
        <f>'Players by Team'!G29</f>
        <v>AIDAN RICHMOND</v>
      </c>
      <c r="B78" s="53">
        <v>5</v>
      </c>
      <c r="C78" s="54">
        <v>7</v>
      </c>
      <c r="D78" s="53">
        <v>3</v>
      </c>
      <c r="E78" s="54">
        <v>3</v>
      </c>
      <c r="F78" s="53">
        <v>4</v>
      </c>
      <c r="G78" s="54">
        <v>6</v>
      </c>
      <c r="H78" s="53">
        <v>4</v>
      </c>
      <c r="I78" s="54">
        <v>6</v>
      </c>
      <c r="J78" s="53">
        <v>4</v>
      </c>
      <c r="K78" s="55">
        <f>SUM(B78:J78)</f>
        <v>42</v>
      </c>
      <c r="L78" s="53">
        <v>4</v>
      </c>
      <c r="M78" s="54">
        <v>3</v>
      </c>
      <c r="N78" s="53">
        <v>6</v>
      </c>
      <c r="O78" s="54">
        <v>3</v>
      </c>
      <c r="P78" s="53">
        <v>7</v>
      </c>
      <c r="Q78" s="54">
        <v>4</v>
      </c>
      <c r="R78" s="53">
        <v>4</v>
      </c>
      <c r="S78" s="54">
        <v>6</v>
      </c>
      <c r="T78" s="53">
        <v>6</v>
      </c>
      <c r="U78" s="56">
        <f>SUM(L78:T78)</f>
        <v>43</v>
      </c>
      <c r="V78" s="57">
        <f>K78+U78</f>
        <v>85</v>
      </c>
    </row>
    <row r="79" spans="1:22">
      <c r="A79" s="60" t="str">
        <f>'Players by Team'!G30</f>
        <v>GWEN TAPIA</v>
      </c>
      <c r="B79" s="53">
        <v>4</v>
      </c>
      <c r="C79" s="54">
        <v>6</v>
      </c>
      <c r="D79" s="53">
        <v>3</v>
      </c>
      <c r="E79" s="54">
        <v>5</v>
      </c>
      <c r="F79" s="53">
        <v>4</v>
      </c>
      <c r="G79" s="54">
        <v>5</v>
      </c>
      <c r="H79" s="53">
        <v>4</v>
      </c>
      <c r="I79" s="54">
        <v>4</v>
      </c>
      <c r="J79" s="53">
        <v>4</v>
      </c>
      <c r="K79" s="55">
        <f>SUM(B79:J79)</f>
        <v>39</v>
      </c>
      <c r="L79" s="53">
        <v>4</v>
      </c>
      <c r="M79" s="54">
        <v>4</v>
      </c>
      <c r="N79" s="53">
        <v>5</v>
      </c>
      <c r="O79" s="54">
        <v>3</v>
      </c>
      <c r="P79" s="53">
        <v>6</v>
      </c>
      <c r="Q79" s="54">
        <v>5</v>
      </c>
      <c r="R79" s="53">
        <v>4</v>
      </c>
      <c r="S79" s="54">
        <v>4</v>
      </c>
      <c r="T79" s="53">
        <v>5</v>
      </c>
      <c r="U79" s="56">
        <f>SUM(L79:T79)</f>
        <v>40</v>
      </c>
      <c r="V79" s="57">
        <f>K79+U79</f>
        <v>79</v>
      </c>
    </row>
    <row r="81" spans="1:22" ht="15.75">
      <c r="A81" s="105" t="str">
        <f>'Players by Team'!M25</f>
        <v>LAKE DALLAS</v>
      </c>
      <c r="B81" s="19">
        <v>1</v>
      </c>
      <c r="C81" s="19">
        <v>2</v>
      </c>
      <c r="D81" s="19">
        <v>3</v>
      </c>
      <c r="E81" s="19">
        <v>4</v>
      </c>
      <c r="F81" s="19">
        <v>5</v>
      </c>
      <c r="G81" s="19">
        <v>6</v>
      </c>
      <c r="H81" s="19">
        <v>7</v>
      </c>
      <c r="I81" s="19">
        <v>8</v>
      </c>
      <c r="J81" s="19">
        <v>9</v>
      </c>
      <c r="K81" s="21" t="s">
        <v>27</v>
      </c>
      <c r="L81" s="21">
        <v>10</v>
      </c>
      <c r="M81" s="21">
        <v>11</v>
      </c>
      <c r="N81" s="21">
        <v>12</v>
      </c>
      <c r="O81" s="21">
        <v>13</v>
      </c>
      <c r="P81" s="21">
        <v>14</v>
      </c>
      <c r="Q81" s="21">
        <v>15</v>
      </c>
      <c r="R81" s="21">
        <v>16</v>
      </c>
      <c r="S81" s="21">
        <v>17</v>
      </c>
      <c r="T81" s="21">
        <v>18</v>
      </c>
      <c r="U81" s="21" t="s">
        <v>28</v>
      </c>
      <c r="V81" s="21" t="s">
        <v>2</v>
      </c>
    </row>
    <row r="82" spans="1:22">
      <c r="A82" s="60" t="str">
        <f>'Players by Team'!M26</f>
        <v>SAMANTHA FRIDAY</v>
      </c>
      <c r="B82" s="53">
        <v>4</v>
      </c>
      <c r="C82" s="54">
        <v>6</v>
      </c>
      <c r="D82" s="53">
        <v>3</v>
      </c>
      <c r="E82" s="54">
        <v>4</v>
      </c>
      <c r="F82" s="53">
        <v>4</v>
      </c>
      <c r="G82" s="54">
        <v>7</v>
      </c>
      <c r="H82" s="53">
        <v>5</v>
      </c>
      <c r="I82" s="54">
        <v>4</v>
      </c>
      <c r="J82" s="53">
        <v>7</v>
      </c>
      <c r="K82" s="55">
        <f>SUM(B82:J82)</f>
        <v>44</v>
      </c>
      <c r="L82" s="53">
        <v>4</v>
      </c>
      <c r="M82" s="54">
        <v>3</v>
      </c>
      <c r="N82" s="53">
        <v>6</v>
      </c>
      <c r="O82" s="54">
        <v>3</v>
      </c>
      <c r="P82" s="53">
        <v>7</v>
      </c>
      <c r="Q82" s="54">
        <v>5</v>
      </c>
      <c r="R82" s="53">
        <v>5</v>
      </c>
      <c r="S82" s="54">
        <v>7</v>
      </c>
      <c r="T82" s="53">
        <v>5</v>
      </c>
      <c r="U82" s="56">
        <f>SUM(L82:T82)</f>
        <v>45</v>
      </c>
      <c r="V82" s="57">
        <f>K82+U82</f>
        <v>89</v>
      </c>
    </row>
    <row r="83" spans="1:22">
      <c r="A83" s="60" t="str">
        <f>'Players by Team'!M27</f>
        <v>CAROLINA KYSIAK</v>
      </c>
      <c r="B83" s="53">
        <v>4</v>
      </c>
      <c r="C83" s="54">
        <v>5</v>
      </c>
      <c r="D83" s="53">
        <v>3</v>
      </c>
      <c r="E83" s="54">
        <v>4</v>
      </c>
      <c r="F83" s="53">
        <v>4</v>
      </c>
      <c r="G83" s="54">
        <v>6</v>
      </c>
      <c r="H83" s="53">
        <v>3</v>
      </c>
      <c r="I83" s="54">
        <v>4</v>
      </c>
      <c r="J83" s="53">
        <v>4</v>
      </c>
      <c r="K83" s="55">
        <f>SUM(B83:J83)</f>
        <v>37</v>
      </c>
      <c r="L83" s="53">
        <v>4</v>
      </c>
      <c r="M83" s="54">
        <v>3</v>
      </c>
      <c r="N83" s="53">
        <v>5</v>
      </c>
      <c r="O83" s="54">
        <v>3</v>
      </c>
      <c r="P83" s="53">
        <v>5</v>
      </c>
      <c r="Q83" s="54">
        <v>6</v>
      </c>
      <c r="R83" s="53">
        <v>5</v>
      </c>
      <c r="S83" s="54">
        <v>5</v>
      </c>
      <c r="T83" s="53">
        <v>6</v>
      </c>
      <c r="U83" s="56">
        <f>SUM(L83:T83)</f>
        <v>42</v>
      </c>
      <c r="V83" s="57">
        <f>K83+U83</f>
        <v>79</v>
      </c>
    </row>
    <row r="84" spans="1:22">
      <c r="A84" s="60" t="str">
        <f>'Players by Team'!M28</f>
        <v>ANASTASIA WHITE</v>
      </c>
      <c r="B84" s="53">
        <v>6</v>
      </c>
      <c r="C84" s="54">
        <v>5</v>
      </c>
      <c r="D84" s="53">
        <v>4</v>
      </c>
      <c r="E84" s="54">
        <v>4</v>
      </c>
      <c r="F84" s="53">
        <v>8</v>
      </c>
      <c r="G84" s="54">
        <v>6</v>
      </c>
      <c r="H84" s="53">
        <v>5</v>
      </c>
      <c r="I84" s="54">
        <v>6</v>
      </c>
      <c r="J84" s="53">
        <v>6</v>
      </c>
      <c r="K84" s="55">
        <f>SUM(B84:J84)</f>
        <v>50</v>
      </c>
      <c r="L84" s="53">
        <v>7</v>
      </c>
      <c r="M84" s="54">
        <v>4</v>
      </c>
      <c r="N84" s="53">
        <v>5</v>
      </c>
      <c r="O84" s="54">
        <v>3</v>
      </c>
      <c r="P84" s="53">
        <v>7</v>
      </c>
      <c r="Q84" s="54">
        <v>5</v>
      </c>
      <c r="R84" s="53">
        <v>5</v>
      </c>
      <c r="S84" s="54">
        <v>6</v>
      </c>
      <c r="T84" s="53">
        <v>5</v>
      </c>
      <c r="U84" s="56">
        <f>SUM(L84:T84)</f>
        <v>47</v>
      </c>
      <c r="V84" s="57">
        <f>K84+U84</f>
        <v>97</v>
      </c>
    </row>
    <row r="85" spans="1:22">
      <c r="A85" s="60" t="str">
        <f>'Players by Team'!M29</f>
        <v>ALLISON STRONG</v>
      </c>
      <c r="B85" s="53"/>
      <c r="C85" s="54"/>
      <c r="D85" s="53"/>
      <c r="E85" s="54"/>
      <c r="F85" s="53"/>
      <c r="G85" s="54"/>
      <c r="H85" s="53"/>
      <c r="I85" s="54"/>
      <c r="J85" s="53"/>
      <c r="K85" s="55">
        <f>SUM(B85:J85)</f>
        <v>0</v>
      </c>
      <c r="L85" s="53"/>
      <c r="M85" s="54"/>
      <c r="N85" s="53"/>
      <c r="O85" s="54"/>
      <c r="P85" s="53"/>
      <c r="Q85" s="54"/>
      <c r="R85" s="53"/>
      <c r="S85" s="54"/>
      <c r="T85" s="53"/>
      <c r="U85" s="56">
        <f>SUM(L85:T85)</f>
        <v>0</v>
      </c>
      <c r="V85" s="57">
        <v>162</v>
      </c>
    </row>
    <row r="86" spans="1:22">
      <c r="A86" s="60" t="str">
        <f>'Players by Team'!M30</f>
        <v>CAROLINE PUIG</v>
      </c>
      <c r="B86" s="53">
        <v>7</v>
      </c>
      <c r="C86" s="54">
        <v>7</v>
      </c>
      <c r="D86" s="53">
        <v>6</v>
      </c>
      <c r="E86" s="54">
        <v>5</v>
      </c>
      <c r="F86" s="53">
        <v>6</v>
      </c>
      <c r="G86" s="54">
        <v>9</v>
      </c>
      <c r="H86" s="53">
        <v>4</v>
      </c>
      <c r="I86" s="54">
        <v>7</v>
      </c>
      <c r="J86" s="53">
        <v>5</v>
      </c>
      <c r="K86" s="55">
        <f>SUM(B86:J86)</f>
        <v>56</v>
      </c>
      <c r="L86" s="53">
        <v>6</v>
      </c>
      <c r="M86" s="54">
        <v>7</v>
      </c>
      <c r="N86" s="53">
        <v>6</v>
      </c>
      <c r="O86" s="54">
        <v>3</v>
      </c>
      <c r="P86" s="53">
        <v>9</v>
      </c>
      <c r="Q86" s="54">
        <v>6</v>
      </c>
      <c r="R86" s="53">
        <v>9</v>
      </c>
      <c r="S86" s="54">
        <v>6</v>
      </c>
      <c r="T86" s="53">
        <v>8</v>
      </c>
      <c r="U86" s="56">
        <f>SUM(L86:T86)</f>
        <v>60</v>
      </c>
      <c r="V86" s="57">
        <f>K86+U86</f>
        <v>116</v>
      </c>
    </row>
    <row r="88" spans="1:22" ht="15.75">
      <c r="A88" s="105" t="str">
        <f>'Players by Team'!A33</f>
        <v>MIDLOTHIAN</v>
      </c>
      <c r="B88" s="19">
        <v>1</v>
      </c>
      <c r="C88" s="19">
        <v>2</v>
      </c>
      <c r="D88" s="19">
        <v>3</v>
      </c>
      <c r="E88" s="19">
        <v>4</v>
      </c>
      <c r="F88" s="19">
        <v>5</v>
      </c>
      <c r="G88" s="19">
        <v>6</v>
      </c>
      <c r="H88" s="19">
        <v>7</v>
      </c>
      <c r="I88" s="19">
        <v>8</v>
      </c>
      <c r="J88" s="19">
        <v>9</v>
      </c>
      <c r="K88" s="21" t="s">
        <v>27</v>
      </c>
      <c r="L88" s="21">
        <v>10</v>
      </c>
      <c r="M88" s="21">
        <v>11</v>
      </c>
      <c r="N88" s="21">
        <v>12</v>
      </c>
      <c r="O88" s="21">
        <v>13</v>
      </c>
      <c r="P88" s="21">
        <v>14</v>
      </c>
      <c r="Q88" s="21">
        <v>15</v>
      </c>
      <c r="R88" s="21">
        <v>16</v>
      </c>
      <c r="S88" s="21">
        <v>17</v>
      </c>
      <c r="T88" s="21">
        <v>18</v>
      </c>
      <c r="U88" s="21" t="s">
        <v>28</v>
      </c>
      <c r="V88" s="21" t="s">
        <v>2</v>
      </c>
    </row>
    <row r="89" spans="1:22">
      <c r="A89" s="60" t="str">
        <f>'Players by Team'!A34</f>
        <v>MACIE GAITHER</v>
      </c>
      <c r="B89" s="53">
        <v>6</v>
      </c>
      <c r="C89" s="54">
        <v>5</v>
      </c>
      <c r="D89" s="53">
        <v>3</v>
      </c>
      <c r="E89" s="54">
        <v>5</v>
      </c>
      <c r="F89" s="53">
        <v>5</v>
      </c>
      <c r="G89" s="54">
        <v>6</v>
      </c>
      <c r="H89" s="53">
        <v>4</v>
      </c>
      <c r="I89" s="54">
        <v>4</v>
      </c>
      <c r="J89" s="53">
        <v>6</v>
      </c>
      <c r="K89" s="55">
        <f>SUM(B89:J89)</f>
        <v>44</v>
      </c>
      <c r="L89" s="53">
        <v>4</v>
      </c>
      <c r="M89" s="54">
        <v>4</v>
      </c>
      <c r="N89" s="53">
        <v>7</v>
      </c>
      <c r="O89" s="54">
        <v>3</v>
      </c>
      <c r="P89" s="53">
        <v>6</v>
      </c>
      <c r="Q89" s="54">
        <v>4</v>
      </c>
      <c r="R89" s="53">
        <v>4</v>
      </c>
      <c r="S89" s="54">
        <v>5</v>
      </c>
      <c r="T89" s="53">
        <v>6</v>
      </c>
      <c r="U89" s="56">
        <f>SUM(L89:T89)</f>
        <v>43</v>
      </c>
      <c r="V89" s="57">
        <f>K89+U89</f>
        <v>87</v>
      </c>
    </row>
    <row r="90" spans="1:22">
      <c r="A90" s="60" t="str">
        <f>'Players by Team'!A35</f>
        <v>KELLY DUNN</v>
      </c>
      <c r="B90" s="53">
        <v>5</v>
      </c>
      <c r="C90" s="54">
        <v>5</v>
      </c>
      <c r="D90" s="53">
        <v>4</v>
      </c>
      <c r="E90" s="54">
        <v>4</v>
      </c>
      <c r="F90" s="53">
        <v>4</v>
      </c>
      <c r="G90" s="54">
        <v>5</v>
      </c>
      <c r="H90" s="53">
        <v>4</v>
      </c>
      <c r="I90" s="54">
        <v>5</v>
      </c>
      <c r="J90" s="53">
        <v>5</v>
      </c>
      <c r="K90" s="55">
        <f>SUM(B90:J90)</f>
        <v>41</v>
      </c>
      <c r="L90" s="53">
        <v>4</v>
      </c>
      <c r="M90" s="54">
        <v>4</v>
      </c>
      <c r="N90" s="53">
        <v>5</v>
      </c>
      <c r="O90" s="54">
        <v>3</v>
      </c>
      <c r="P90" s="53">
        <v>4</v>
      </c>
      <c r="Q90" s="54">
        <v>5</v>
      </c>
      <c r="R90" s="53">
        <v>4</v>
      </c>
      <c r="S90" s="54">
        <v>4</v>
      </c>
      <c r="T90" s="53">
        <v>6</v>
      </c>
      <c r="U90" s="56">
        <f>SUM(L90:T90)</f>
        <v>39</v>
      </c>
      <c r="V90" s="57">
        <f>K90+U90</f>
        <v>80</v>
      </c>
    </row>
    <row r="91" spans="1:22">
      <c r="A91" s="60" t="str">
        <f>'Players by Team'!A36</f>
        <v>TIFFANY CAO</v>
      </c>
      <c r="B91" s="53">
        <v>5</v>
      </c>
      <c r="C91" s="54">
        <v>6</v>
      </c>
      <c r="D91" s="53">
        <v>3</v>
      </c>
      <c r="E91" s="54">
        <v>3</v>
      </c>
      <c r="F91" s="53">
        <v>5</v>
      </c>
      <c r="G91" s="54">
        <v>6</v>
      </c>
      <c r="H91" s="53">
        <v>3</v>
      </c>
      <c r="I91" s="54">
        <v>3</v>
      </c>
      <c r="J91" s="53">
        <v>4</v>
      </c>
      <c r="K91" s="55">
        <f>SUM(B91:J91)</f>
        <v>38</v>
      </c>
      <c r="L91" s="53">
        <v>5</v>
      </c>
      <c r="M91" s="54">
        <v>3</v>
      </c>
      <c r="N91" s="53">
        <v>4</v>
      </c>
      <c r="O91" s="54">
        <v>4</v>
      </c>
      <c r="P91" s="53">
        <v>5</v>
      </c>
      <c r="Q91" s="54">
        <v>5</v>
      </c>
      <c r="R91" s="53">
        <v>4</v>
      </c>
      <c r="S91" s="54">
        <v>4</v>
      </c>
      <c r="T91" s="53">
        <v>5</v>
      </c>
      <c r="U91" s="56">
        <f>SUM(L91:T91)</f>
        <v>39</v>
      </c>
      <c r="V91" s="57">
        <f>K91+U91</f>
        <v>77</v>
      </c>
    </row>
    <row r="92" spans="1:22">
      <c r="A92" s="60" t="str">
        <f>'Players by Team'!A37</f>
        <v>KYLIE CAMPBELL</v>
      </c>
      <c r="B92" s="53">
        <v>3</v>
      </c>
      <c r="C92" s="54">
        <v>6</v>
      </c>
      <c r="D92" s="53">
        <v>4</v>
      </c>
      <c r="E92" s="54">
        <v>5</v>
      </c>
      <c r="F92" s="53">
        <v>4</v>
      </c>
      <c r="G92" s="54">
        <v>5</v>
      </c>
      <c r="H92" s="53">
        <v>4</v>
      </c>
      <c r="I92" s="54">
        <v>6</v>
      </c>
      <c r="J92" s="53">
        <v>5</v>
      </c>
      <c r="K92" s="55">
        <f>SUM(B92:J92)</f>
        <v>42</v>
      </c>
      <c r="L92" s="53">
        <v>4</v>
      </c>
      <c r="M92" s="54">
        <v>4</v>
      </c>
      <c r="N92" s="53">
        <v>5</v>
      </c>
      <c r="O92" s="54">
        <v>4</v>
      </c>
      <c r="P92" s="53">
        <v>7</v>
      </c>
      <c r="Q92" s="54">
        <v>5</v>
      </c>
      <c r="R92" s="53">
        <v>5</v>
      </c>
      <c r="S92" s="54">
        <v>4</v>
      </c>
      <c r="T92" s="53">
        <v>7</v>
      </c>
      <c r="U92" s="56">
        <f>SUM(L92:T92)</f>
        <v>45</v>
      </c>
      <c r="V92" s="57">
        <f>K92+U92</f>
        <v>87</v>
      </c>
    </row>
    <row r="93" spans="1:22">
      <c r="A93" s="60" t="str">
        <f>'Players by Team'!A38</f>
        <v>JESSICA SMITH</v>
      </c>
      <c r="B93" s="53">
        <v>5</v>
      </c>
      <c r="C93" s="54">
        <v>6</v>
      </c>
      <c r="D93" s="53">
        <v>4</v>
      </c>
      <c r="E93" s="54">
        <v>5</v>
      </c>
      <c r="F93" s="53">
        <v>4</v>
      </c>
      <c r="G93" s="54">
        <v>8</v>
      </c>
      <c r="H93" s="53">
        <v>5</v>
      </c>
      <c r="I93" s="54">
        <v>4</v>
      </c>
      <c r="J93" s="53">
        <v>5</v>
      </c>
      <c r="K93" s="55">
        <f>SUM(B93:J93)</f>
        <v>46</v>
      </c>
      <c r="L93" s="53">
        <v>5</v>
      </c>
      <c r="M93" s="54">
        <v>4</v>
      </c>
      <c r="N93" s="53">
        <v>7</v>
      </c>
      <c r="O93" s="54">
        <v>3</v>
      </c>
      <c r="P93" s="53">
        <v>6</v>
      </c>
      <c r="Q93" s="54">
        <v>5</v>
      </c>
      <c r="R93" s="53">
        <v>5</v>
      </c>
      <c r="S93" s="54">
        <v>4</v>
      </c>
      <c r="T93" s="53">
        <v>6</v>
      </c>
      <c r="U93" s="56">
        <f>SUM(L93:T93)</f>
        <v>45</v>
      </c>
      <c r="V93" s="57">
        <f>K93+U93</f>
        <v>91</v>
      </c>
    </row>
    <row r="95" spans="1:22" ht="15.75">
      <c r="A95" s="105" t="str">
        <f>'Players by Team'!G33</f>
        <v xml:space="preserve"> M. HERITAGE</v>
      </c>
      <c r="B95" s="19">
        <v>1</v>
      </c>
      <c r="C95" s="19">
        <v>2</v>
      </c>
      <c r="D95" s="19">
        <v>3</v>
      </c>
      <c r="E95" s="19">
        <v>4</v>
      </c>
      <c r="F95" s="19">
        <v>5</v>
      </c>
      <c r="G95" s="19">
        <v>6</v>
      </c>
      <c r="H95" s="19">
        <v>7</v>
      </c>
      <c r="I95" s="19">
        <v>8</v>
      </c>
      <c r="J95" s="19">
        <v>9</v>
      </c>
      <c r="K95" s="21" t="s">
        <v>27</v>
      </c>
      <c r="L95" s="21">
        <v>10</v>
      </c>
      <c r="M95" s="21">
        <v>11</v>
      </c>
      <c r="N95" s="21">
        <v>12</v>
      </c>
      <c r="O95" s="21">
        <v>13</v>
      </c>
      <c r="P95" s="21">
        <v>14</v>
      </c>
      <c r="Q95" s="21">
        <v>15</v>
      </c>
      <c r="R95" s="21">
        <v>16</v>
      </c>
      <c r="S95" s="21">
        <v>17</v>
      </c>
      <c r="T95" s="21">
        <v>18</v>
      </c>
      <c r="U95" s="21" t="s">
        <v>28</v>
      </c>
      <c r="V95" s="21" t="s">
        <v>2</v>
      </c>
    </row>
    <row r="96" spans="1:22">
      <c r="A96" s="60" t="str">
        <f>'Players by Team'!G34</f>
        <v>KATE ADELMANN</v>
      </c>
      <c r="B96" s="53">
        <v>4</v>
      </c>
      <c r="C96" s="54">
        <v>9</v>
      </c>
      <c r="D96" s="53">
        <v>4</v>
      </c>
      <c r="E96" s="54">
        <v>4</v>
      </c>
      <c r="F96" s="53">
        <v>4</v>
      </c>
      <c r="G96" s="54">
        <v>5</v>
      </c>
      <c r="H96" s="53">
        <v>3</v>
      </c>
      <c r="I96" s="54">
        <v>5</v>
      </c>
      <c r="J96" s="53">
        <v>5</v>
      </c>
      <c r="K96" s="55">
        <f>SUM(B96:J96)</f>
        <v>43</v>
      </c>
      <c r="L96" s="53">
        <v>4</v>
      </c>
      <c r="M96" s="54">
        <v>3</v>
      </c>
      <c r="N96" s="53">
        <v>6</v>
      </c>
      <c r="O96" s="54">
        <v>3</v>
      </c>
      <c r="P96" s="53">
        <v>5</v>
      </c>
      <c r="Q96" s="54">
        <v>4</v>
      </c>
      <c r="R96" s="53">
        <v>4</v>
      </c>
      <c r="S96" s="54">
        <v>5</v>
      </c>
      <c r="T96" s="53">
        <v>5</v>
      </c>
      <c r="U96" s="56">
        <f>SUM(L96:T96)</f>
        <v>39</v>
      </c>
      <c r="V96" s="57">
        <f>K96+U96</f>
        <v>82</v>
      </c>
    </row>
    <row r="97" spans="1:22">
      <c r="A97" s="60" t="str">
        <f>'Players by Team'!G35</f>
        <v>MADDIE SANDERS</v>
      </c>
      <c r="B97" s="53">
        <v>6</v>
      </c>
      <c r="C97" s="54">
        <v>6</v>
      </c>
      <c r="D97" s="53">
        <v>4</v>
      </c>
      <c r="E97" s="54">
        <v>4</v>
      </c>
      <c r="F97" s="53">
        <v>5</v>
      </c>
      <c r="G97" s="54">
        <v>5</v>
      </c>
      <c r="H97" s="53">
        <v>3</v>
      </c>
      <c r="I97" s="54">
        <v>4</v>
      </c>
      <c r="J97" s="53">
        <v>5</v>
      </c>
      <c r="K97" s="55">
        <f>SUM(B97:J97)</f>
        <v>42</v>
      </c>
      <c r="L97" s="53">
        <v>4</v>
      </c>
      <c r="M97" s="54">
        <v>3</v>
      </c>
      <c r="N97" s="53">
        <v>6</v>
      </c>
      <c r="O97" s="54">
        <v>5</v>
      </c>
      <c r="P97" s="53">
        <v>7</v>
      </c>
      <c r="Q97" s="54">
        <v>5</v>
      </c>
      <c r="R97" s="53">
        <v>6</v>
      </c>
      <c r="S97" s="54">
        <v>6</v>
      </c>
      <c r="T97" s="53">
        <v>6</v>
      </c>
      <c r="U97" s="56">
        <f>SUM(L97:T97)</f>
        <v>48</v>
      </c>
      <c r="V97" s="57">
        <f>K97+U97</f>
        <v>90</v>
      </c>
    </row>
    <row r="98" spans="1:22">
      <c r="A98" s="60" t="str">
        <f>'Players by Team'!G36</f>
        <v>LEXI KENNEDY</v>
      </c>
      <c r="B98" s="53">
        <v>7</v>
      </c>
      <c r="C98" s="54">
        <v>7</v>
      </c>
      <c r="D98" s="53">
        <v>4</v>
      </c>
      <c r="E98" s="54">
        <v>4</v>
      </c>
      <c r="F98" s="53">
        <v>5</v>
      </c>
      <c r="G98" s="54">
        <v>6</v>
      </c>
      <c r="H98" s="53">
        <v>3</v>
      </c>
      <c r="I98" s="54">
        <v>6</v>
      </c>
      <c r="J98" s="53">
        <v>5</v>
      </c>
      <c r="K98" s="55">
        <f>SUM(B98:J98)</f>
        <v>47</v>
      </c>
      <c r="L98" s="53">
        <v>4</v>
      </c>
      <c r="M98" s="54">
        <v>5</v>
      </c>
      <c r="N98" s="53">
        <v>5</v>
      </c>
      <c r="O98" s="54">
        <v>3</v>
      </c>
      <c r="P98" s="53">
        <v>8</v>
      </c>
      <c r="Q98" s="54">
        <v>5</v>
      </c>
      <c r="R98" s="53">
        <v>5</v>
      </c>
      <c r="S98" s="54">
        <v>7</v>
      </c>
      <c r="T98" s="53">
        <v>8</v>
      </c>
      <c r="U98" s="56">
        <f>SUM(L98:T98)</f>
        <v>50</v>
      </c>
      <c r="V98" s="57">
        <f>K98+U98</f>
        <v>97</v>
      </c>
    </row>
    <row r="99" spans="1:22">
      <c r="A99" s="60" t="str">
        <f>'Players by Team'!G37</f>
        <v>KODI NOLEN</v>
      </c>
      <c r="B99" s="53">
        <v>6</v>
      </c>
      <c r="C99" s="54">
        <v>6</v>
      </c>
      <c r="D99" s="53">
        <v>4</v>
      </c>
      <c r="E99" s="54">
        <v>4</v>
      </c>
      <c r="F99" s="53">
        <v>8</v>
      </c>
      <c r="G99" s="54">
        <v>5</v>
      </c>
      <c r="H99" s="53">
        <v>4</v>
      </c>
      <c r="I99" s="54">
        <v>7</v>
      </c>
      <c r="J99" s="53">
        <v>6</v>
      </c>
      <c r="K99" s="55">
        <f>SUM(B99:J99)</f>
        <v>50</v>
      </c>
      <c r="L99" s="53">
        <v>5</v>
      </c>
      <c r="M99" s="54">
        <v>3</v>
      </c>
      <c r="N99" s="53">
        <v>5</v>
      </c>
      <c r="O99" s="54">
        <v>4</v>
      </c>
      <c r="P99" s="53">
        <v>6</v>
      </c>
      <c r="Q99" s="54">
        <v>6</v>
      </c>
      <c r="R99" s="53">
        <v>6</v>
      </c>
      <c r="S99" s="54">
        <v>6</v>
      </c>
      <c r="T99" s="53">
        <v>7</v>
      </c>
      <c r="U99" s="56">
        <f>SUM(L99:T99)</f>
        <v>48</v>
      </c>
      <c r="V99" s="57">
        <f>K99+U99</f>
        <v>98</v>
      </c>
    </row>
    <row r="100" spans="1:22">
      <c r="A100" s="60" t="str">
        <f>'Players by Team'!G38</f>
        <v>HANNAH BEVERS</v>
      </c>
      <c r="B100" s="53">
        <v>7</v>
      </c>
      <c r="C100" s="54">
        <v>8</v>
      </c>
      <c r="D100" s="53">
        <v>4</v>
      </c>
      <c r="E100" s="54">
        <v>5</v>
      </c>
      <c r="F100" s="53">
        <v>6</v>
      </c>
      <c r="G100" s="54">
        <v>4</v>
      </c>
      <c r="H100" s="53">
        <v>3</v>
      </c>
      <c r="I100" s="54">
        <v>5</v>
      </c>
      <c r="J100" s="53">
        <v>5</v>
      </c>
      <c r="K100" s="55">
        <f>SUM(B100:J100)</f>
        <v>47</v>
      </c>
      <c r="L100" s="53">
        <v>4</v>
      </c>
      <c r="M100" s="54">
        <v>6</v>
      </c>
      <c r="N100" s="53">
        <v>6</v>
      </c>
      <c r="O100" s="54">
        <v>4</v>
      </c>
      <c r="P100" s="53">
        <v>8</v>
      </c>
      <c r="Q100" s="54">
        <v>8</v>
      </c>
      <c r="R100" s="53">
        <v>6</v>
      </c>
      <c r="S100" s="54">
        <v>5</v>
      </c>
      <c r="T100" s="53">
        <v>7</v>
      </c>
      <c r="U100" s="56">
        <f>SUM(L100:T100)</f>
        <v>54</v>
      </c>
      <c r="V100" s="57">
        <f>K100+U100</f>
        <v>101</v>
      </c>
    </row>
    <row r="102" spans="1:22" ht="15.75">
      <c r="A102" s="105" t="str">
        <f>'Players by Team'!M33</f>
        <v>NORTHWEST</v>
      </c>
      <c r="B102" s="19">
        <v>1</v>
      </c>
      <c r="C102" s="19">
        <v>2</v>
      </c>
      <c r="D102" s="19">
        <v>3</v>
      </c>
      <c r="E102" s="19">
        <v>4</v>
      </c>
      <c r="F102" s="19">
        <v>5</v>
      </c>
      <c r="G102" s="19">
        <v>6</v>
      </c>
      <c r="H102" s="19">
        <v>7</v>
      </c>
      <c r="I102" s="19">
        <v>8</v>
      </c>
      <c r="J102" s="19">
        <v>9</v>
      </c>
      <c r="K102" s="21" t="s">
        <v>27</v>
      </c>
      <c r="L102" s="21">
        <v>10</v>
      </c>
      <c r="M102" s="21">
        <v>11</v>
      </c>
      <c r="N102" s="21">
        <v>12</v>
      </c>
      <c r="O102" s="21">
        <v>13</v>
      </c>
      <c r="P102" s="21">
        <v>14</v>
      </c>
      <c r="Q102" s="21">
        <v>15</v>
      </c>
      <c r="R102" s="21">
        <v>16</v>
      </c>
      <c r="S102" s="21">
        <v>17</v>
      </c>
      <c r="T102" s="21">
        <v>18</v>
      </c>
      <c r="U102" s="21" t="s">
        <v>28</v>
      </c>
      <c r="V102" s="21" t="s">
        <v>2</v>
      </c>
    </row>
    <row r="103" spans="1:22">
      <c r="A103" s="60" t="str">
        <f>'Players by Team'!M34</f>
        <v>ASHLEY DAVIS</v>
      </c>
      <c r="B103" s="53">
        <v>5</v>
      </c>
      <c r="C103" s="54">
        <v>5</v>
      </c>
      <c r="D103" s="53">
        <v>3</v>
      </c>
      <c r="E103" s="54">
        <v>5</v>
      </c>
      <c r="F103" s="53">
        <v>4</v>
      </c>
      <c r="G103" s="54">
        <v>5</v>
      </c>
      <c r="H103" s="53">
        <v>2</v>
      </c>
      <c r="I103" s="54">
        <v>4</v>
      </c>
      <c r="J103" s="53">
        <v>5</v>
      </c>
      <c r="K103" s="55">
        <f>SUM(B103:J103)</f>
        <v>38</v>
      </c>
      <c r="L103" s="53">
        <v>5</v>
      </c>
      <c r="M103" s="54">
        <v>3</v>
      </c>
      <c r="N103" s="53">
        <v>5</v>
      </c>
      <c r="O103" s="54">
        <v>3</v>
      </c>
      <c r="P103" s="53">
        <v>5</v>
      </c>
      <c r="Q103" s="54">
        <v>4</v>
      </c>
      <c r="R103" s="53">
        <v>5</v>
      </c>
      <c r="S103" s="54">
        <v>4</v>
      </c>
      <c r="T103" s="53">
        <v>5</v>
      </c>
      <c r="U103" s="56">
        <f>SUM(L103:T103)</f>
        <v>39</v>
      </c>
      <c r="V103" s="57">
        <f>K103+U103</f>
        <v>77</v>
      </c>
    </row>
    <row r="104" spans="1:22">
      <c r="A104" s="60" t="str">
        <f>'Players by Team'!M35</f>
        <v>JACEE FIELDS</v>
      </c>
      <c r="B104" s="53">
        <v>6</v>
      </c>
      <c r="C104" s="54">
        <v>5</v>
      </c>
      <c r="D104" s="53">
        <v>4</v>
      </c>
      <c r="E104" s="54">
        <v>4</v>
      </c>
      <c r="F104" s="53">
        <v>6</v>
      </c>
      <c r="G104" s="54">
        <v>6</v>
      </c>
      <c r="H104" s="53">
        <v>4</v>
      </c>
      <c r="I104" s="54">
        <v>4</v>
      </c>
      <c r="J104" s="53">
        <v>3</v>
      </c>
      <c r="K104" s="55">
        <f>SUM(B104:J104)</f>
        <v>42</v>
      </c>
      <c r="L104" s="53">
        <v>4</v>
      </c>
      <c r="M104" s="54">
        <v>3</v>
      </c>
      <c r="N104" s="53">
        <v>5</v>
      </c>
      <c r="O104" s="54">
        <v>4</v>
      </c>
      <c r="P104" s="53">
        <v>6</v>
      </c>
      <c r="Q104" s="54">
        <v>4</v>
      </c>
      <c r="R104" s="53">
        <v>5</v>
      </c>
      <c r="S104" s="54">
        <v>4</v>
      </c>
      <c r="T104" s="53">
        <v>5</v>
      </c>
      <c r="U104" s="56">
        <f>SUM(L104:T104)</f>
        <v>40</v>
      </c>
      <c r="V104" s="57">
        <f>K104+U104</f>
        <v>82</v>
      </c>
    </row>
    <row r="105" spans="1:22">
      <c r="A105" s="60" t="str">
        <f>'Players by Team'!M36</f>
        <v>MADISON DAVIS</v>
      </c>
      <c r="B105" s="53">
        <v>4</v>
      </c>
      <c r="C105" s="54">
        <v>5</v>
      </c>
      <c r="D105" s="53">
        <v>4</v>
      </c>
      <c r="E105" s="54">
        <v>4</v>
      </c>
      <c r="F105" s="53">
        <v>5</v>
      </c>
      <c r="G105" s="54">
        <v>6</v>
      </c>
      <c r="H105" s="53">
        <v>3</v>
      </c>
      <c r="I105" s="54">
        <v>4</v>
      </c>
      <c r="J105" s="53">
        <v>6</v>
      </c>
      <c r="K105" s="55">
        <f>SUM(B105:J105)</f>
        <v>41</v>
      </c>
      <c r="L105" s="53">
        <v>4</v>
      </c>
      <c r="M105" s="54">
        <v>4</v>
      </c>
      <c r="N105" s="53">
        <v>4</v>
      </c>
      <c r="O105" s="54">
        <v>3</v>
      </c>
      <c r="P105" s="53">
        <v>5</v>
      </c>
      <c r="Q105" s="54">
        <v>4</v>
      </c>
      <c r="R105" s="53">
        <v>4</v>
      </c>
      <c r="S105" s="54">
        <v>4</v>
      </c>
      <c r="T105" s="53">
        <v>6</v>
      </c>
      <c r="U105" s="56">
        <f>SUM(L105:T105)</f>
        <v>38</v>
      </c>
      <c r="V105" s="57">
        <f>K105+U105</f>
        <v>79</v>
      </c>
    </row>
    <row r="106" spans="1:22">
      <c r="A106" s="60" t="str">
        <f>'Players by Team'!M37</f>
        <v>AVREE FIELDS</v>
      </c>
      <c r="B106" s="53">
        <v>5</v>
      </c>
      <c r="C106" s="54">
        <v>5</v>
      </c>
      <c r="D106" s="53">
        <v>3</v>
      </c>
      <c r="E106" s="54">
        <v>4</v>
      </c>
      <c r="F106" s="53">
        <v>5</v>
      </c>
      <c r="G106" s="54">
        <v>7</v>
      </c>
      <c r="H106" s="53">
        <v>4</v>
      </c>
      <c r="I106" s="54">
        <v>4</v>
      </c>
      <c r="J106" s="53">
        <v>5</v>
      </c>
      <c r="K106" s="55">
        <f>SUM(B106:J106)</f>
        <v>42</v>
      </c>
      <c r="L106" s="53">
        <v>5</v>
      </c>
      <c r="M106" s="54">
        <v>3</v>
      </c>
      <c r="N106" s="53">
        <v>5</v>
      </c>
      <c r="O106" s="54">
        <v>8</v>
      </c>
      <c r="P106" s="53">
        <v>5</v>
      </c>
      <c r="Q106" s="54">
        <v>5</v>
      </c>
      <c r="R106" s="53">
        <v>5</v>
      </c>
      <c r="S106" s="54">
        <v>5</v>
      </c>
      <c r="T106" s="53">
        <v>6</v>
      </c>
      <c r="U106" s="56">
        <f>SUM(L106:T106)</f>
        <v>47</v>
      </c>
      <c r="V106" s="57">
        <f>K106+U106</f>
        <v>89</v>
      </c>
    </row>
    <row r="107" spans="1:22">
      <c r="A107" s="60">
        <f>'Players by Team'!M38</f>
        <v>0</v>
      </c>
      <c r="B107" s="53"/>
      <c r="C107" s="54"/>
      <c r="D107" s="53"/>
      <c r="E107" s="54"/>
      <c r="F107" s="53"/>
      <c r="G107" s="54"/>
      <c r="H107" s="53"/>
      <c r="I107" s="54"/>
      <c r="J107" s="53"/>
      <c r="K107" s="55">
        <f>SUM(B107:J107)</f>
        <v>0</v>
      </c>
      <c r="L107" s="53"/>
      <c r="M107" s="54"/>
      <c r="N107" s="53"/>
      <c r="O107" s="54"/>
      <c r="P107" s="53"/>
      <c r="Q107" s="54"/>
      <c r="R107" s="53"/>
      <c r="S107" s="54"/>
      <c r="T107" s="53"/>
      <c r="U107" s="56">
        <f>SUM(L107:T107)</f>
        <v>0</v>
      </c>
      <c r="V107" s="57">
        <f>K107+U107</f>
        <v>0</v>
      </c>
    </row>
    <row r="109" spans="1:22" ht="15.75">
      <c r="A109" s="105" t="str">
        <f>'Players by Team'!A41</f>
        <v>PERMIAN</v>
      </c>
      <c r="B109" s="19">
        <v>1</v>
      </c>
      <c r="C109" s="19">
        <v>2</v>
      </c>
      <c r="D109" s="19">
        <v>3</v>
      </c>
      <c r="E109" s="19">
        <v>4</v>
      </c>
      <c r="F109" s="19">
        <v>5</v>
      </c>
      <c r="G109" s="19">
        <v>6</v>
      </c>
      <c r="H109" s="19">
        <v>7</v>
      </c>
      <c r="I109" s="19">
        <v>8</v>
      </c>
      <c r="J109" s="19">
        <v>9</v>
      </c>
      <c r="K109" s="21" t="s">
        <v>27</v>
      </c>
      <c r="L109" s="21">
        <v>10</v>
      </c>
      <c r="M109" s="21">
        <v>11</v>
      </c>
      <c r="N109" s="21">
        <v>12</v>
      </c>
      <c r="O109" s="21">
        <v>13</v>
      </c>
      <c r="P109" s="21">
        <v>14</v>
      </c>
      <c r="Q109" s="21">
        <v>15</v>
      </c>
      <c r="R109" s="21">
        <v>16</v>
      </c>
      <c r="S109" s="21">
        <v>17</v>
      </c>
      <c r="T109" s="21">
        <v>18</v>
      </c>
      <c r="U109" s="21" t="s">
        <v>28</v>
      </c>
      <c r="V109" s="21" t="s">
        <v>2</v>
      </c>
    </row>
    <row r="110" spans="1:22">
      <c r="A110" s="60" t="str">
        <f>'Players by Team'!A42</f>
        <v>ADRIANNA HERNANDEZ</v>
      </c>
      <c r="B110" s="53">
        <v>4</v>
      </c>
      <c r="C110" s="54">
        <v>6</v>
      </c>
      <c r="D110" s="53">
        <v>4</v>
      </c>
      <c r="E110" s="54">
        <v>4</v>
      </c>
      <c r="F110" s="53">
        <v>5</v>
      </c>
      <c r="G110" s="54">
        <v>8</v>
      </c>
      <c r="H110" s="53">
        <v>4</v>
      </c>
      <c r="I110" s="54">
        <v>3</v>
      </c>
      <c r="J110" s="53">
        <v>7</v>
      </c>
      <c r="K110" s="55">
        <f>SUM(B110:J110)</f>
        <v>45</v>
      </c>
      <c r="L110" s="53">
        <v>4</v>
      </c>
      <c r="M110" s="54">
        <v>4</v>
      </c>
      <c r="N110" s="53">
        <v>5</v>
      </c>
      <c r="O110" s="54">
        <v>4</v>
      </c>
      <c r="P110" s="53">
        <v>6</v>
      </c>
      <c r="Q110" s="54">
        <v>5</v>
      </c>
      <c r="R110" s="53">
        <v>4</v>
      </c>
      <c r="S110" s="54">
        <v>5</v>
      </c>
      <c r="T110" s="53">
        <v>5</v>
      </c>
      <c r="U110" s="56">
        <f>SUM(L110:T110)</f>
        <v>42</v>
      </c>
      <c r="V110" s="57">
        <f>K110+U110</f>
        <v>87</v>
      </c>
    </row>
    <row r="111" spans="1:22">
      <c r="A111" s="60" t="str">
        <f>'Players by Team'!A43</f>
        <v>MARINA SOLIS</v>
      </c>
      <c r="B111" s="53">
        <v>5</v>
      </c>
      <c r="C111" s="54">
        <v>5</v>
      </c>
      <c r="D111" s="53">
        <v>3</v>
      </c>
      <c r="E111" s="54">
        <v>5</v>
      </c>
      <c r="F111" s="53">
        <v>4</v>
      </c>
      <c r="G111" s="54">
        <v>8</v>
      </c>
      <c r="H111" s="53">
        <v>3</v>
      </c>
      <c r="I111" s="54">
        <v>6</v>
      </c>
      <c r="J111" s="53">
        <v>5</v>
      </c>
      <c r="K111" s="55">
        <f>SUM(B111:J111)</f>
        <v>44</v>
      </c>
      <c r="L111" s="53">
        <v>5</v>
      </c>
      <c r="M111" s="54">
        <v>4</v>
      </c>
      <c r="N111" s="53">
        <v>5</v>
      </c>
      <c r="O111" s="54">
        <v>7</v>
      </c>
      <c r="P111" s="53">
        <v>6</v>
      </c>
      <c r="Q111" s="54">
        <v>5</v>
      </c>
      <c r="R111" s="53">
        <v>5</v>
      </c>
      <c r="S111" s="54">
        <v>4</v>
      </c>
      <c r="T111" s="53">
        <v>5</v>
      </c>
      <c r="U111" s="56">
        <f>SUM(L111:T111)</f>
        <v>46</v>
      </c>
      <c r="V111" s="57">
        <f>K111+U111</f>
        <v>90</v>
      </c>
    </row>
    <row r="112" spans="1:22">
      <c r="A112" s="60" t="str">
        <f>'Players by Team'!A44</f>
        <v>ANGELA AGUIRRE</v>
      </c>
      <c r="B112" s="53">
        <v>5</v>
      </c>
      <c r="C112" s="54">
        <v>6</v>
      </c>
      <c r="D112" s="53">
        <v>3</v>
      </c>
      <c r="E112" s="54">
        <v>4</v>
      </c>
      <c r="F112" s="53">
        <v>6</v>
      </c>
      <c r="G112" s="54">
        <v>7</v>
      </c>
      <c r="H112" s="53">
        <v>3</v>
      </c>
      <c r="I112" s="54">
        <v>5</v>
      </c>
      <c r="J112" s="53">
        <v>4</v>
      </c>
      <c r="K112" s="55">
        <f>SUM(B112:J112)</f>
        <v>43</v>
      </c>
      <c r="L112" s="53">
        <v>5</v>
      </c>
      <c r="M112" s="54">
        <v>3</v>
      </c>
      <c r="N112" s="53">
        <v>6</v>
      </c>
      <c r="O112" s="54">
        <v>3</v>
      </c>
      <c r="P112" s="53">
        <v>6</v>
      </c>
      <c r="Q112" s="54">
        <v>5</v>
      </c>
      <c r="R112" s="53">
        <v>6</v>
      </c>
      <c r="S112" s="54">
        <v>5</v>
      </c>
      <c r="T112" s="53">
        <v>6</v>
      </c>
      <c r="U112" s="56">
        <f>SUM(L112:T112)</f>
        <v>45</v>
      </c>
      <c r="V112" s="57">
        <f>K112+U112</f>
        <v>88</v>
      </c>
    </row>
    <row r="113" spans="1:22">
      <c r="A113" s="60" t="str">
        <f>'Players by Team'!A45</f>
        <v>JOCELYN DOMINGUEZ</v>
      </c>
      <c r="B113" s="53">
        <v>6</v>
      </c>
      <c r="C113" s="54">
        <v>6</v>
      </c>
      <c r="D113" s="53">
        <v>5</v>
      </c>
      <c r="E113" s="54">
        <v>5</v>
      </c>
      <c r="F113" s="53">
        <v>7</v>
      </c>
      <c r="G113" s="54">
        <v>7</v>
      </c>
      <c r="H113" s="53">
        <v>3</v>
      </c>
      <c r="I113" s="54">
        <v>5</v>
      </c>
      <c r="J113" s="53">
        <v>5</v>
      </c>
      <c r="K113" s="55">
        <f>SUM(B113:J113)</f>
        <v>49</v>
      </c>
      <c r="L113" s="53">
        <v>4</v>
      </c>
      <c r="M113" s="54">
        <v>4</v>
      </c>
      <c r="N113" s="53">
        <v>6</v>
      </c>
      <c r="O113" s="54">
        <v>5</v>
      </c>
      <c r="P113" s="53">
        <v>7</v>
      </c>
      <c r="Q113" s="54">
        <v>7</v>
      </c>
      <c r="R113" s="53">
        <v>5</v>
      </c>
      <c r="S113" s="54">
        <v>5</v>
      </c>
      <c r="T113" s="53">
        <v>8</v>
      </c>
      <c r="U113" s="56">
        <f>SUM(L113:T113)</f>
        <v>51</v>
      </c>
      <c r="V113" s="57">
        <f>K113+U113</f>
        <v>100</v>
      </c>
    </row>
    <row r="114" spans="1:22">
      <c r="A114" s="60" t="str">
        <f>'Players by Team'!A46</f>
        <v>KYNDAL WARD</v>
      </c>
      <c r="B114" s="53">
        <v>5</v>
      </c>
      <c r="C114" s="54">
        <v>6</v>
      </c>
      <c r="D114" s="53">
        <v>4</v>
      </c>
      <c r="E114" s="54">
        <v>4</v>
      </c>
      <c r="F114" s="53">
        <v>7</v>
      </c>
      <c r="G114" s="54">
        <v>8</v>
      </c>
      <c r="H114" s="53">
        <v>3</v>
      </c>
      <c r="I114" s="54">
        <v>5</v>
      </c>
      <c r="J114" s="53">
        <v>6</v>
      </c>
      <c r="K114" s="55">
        <f>SUM(B114:J114)</f>
        <v>48</v>
      </c>
      <c r="L114" s="53">
        <v>5</v>
      </c>
      <c r="M114" s="54">
        <v>3</v>
      </c>
      <c r="N114" s="53">
        <v>7</v>
      </c>
      <c r="O114" s="54">
        <v>4</v>
      </c>
      <c r="P114" s="53">
        <v>8</v>
      </c>
      <c r="Q114" s="54">
        <v>5</v>
      </c>
      <c r="R114" s="53">
        <v>5</v>
      </c>
      <c r="S114" s="54">
        <v>3</v>
      </c>
      <c r="T114" s="53">
        <v>7</v>
      </c>
      <c r="U114" s="56">
        <f>SUM(L114:T114)</f>
        <v>47</v>
      </c>
      <c r="V114" s="57">
        <f>K114+U114</f>
        <v>95</v>
      </c>
    </row>
    <row r="116" spans="1:22" ht="15.75">
      <c r="A116" s="105" t="str">
        <f>'Players by Team'!G41</f>
        <v>REAGAN</v>
      </c>
      <c r="B116" s="19">
        <v>1</v>
      </c>
      <c r="C116" s="19">
        <v>2</v>
      </c>
      <c r="D116" s="19">
        <v>3</v>
      </c>
      <c r="E116" s="19">
        <v>4</v>
      </c>
      <c r="F116" s="19">
        <v>5</v>
      </c>
      <c r="G116" s="19">
        <v>6</v>
      </c>
      <c r="H116" s="19">
        <v>7</v>
      </c>
      <c r="I116" s="19">
        <v>8</v>
      </c>
      <c r="J116" s="19">
        <v>9</v>
      </c>
      <c r="K116" s="21" t="s">
        <v>27</v>
      </c>
      <c r="L116" s="21">
        <v>10</v>
      </c>
      <c r="M116" s="21">
        <v>11</v>
      </c>
      <c r="N116" s="21">
        <v>12</v>
      </c>
      <c r="O116" s="21">
        <v>13</v>
      </c>
      <c r="P116" s="21">
        <v>14</v>
      </c>
      <c r="Q116" s="21">
        <v>15</v>
      </c>
      <c r="R116" s="21">
        <v>16</v>
      </c>
      <c r="S116" s="21">
        <v>17</v>
      </c>
      <c r="T116" s="21">
        <v>18</v>
      </c>
      <c r="U116" s="21" t="s">
        <v>28</v>
      </c>
      <c r="V116" s="21" t="s">
        <v>2</v>
      </c>
    </row>
    <row r="117" spans="1:22">
      <c r="A117" s="60" t="str">
        <f>'Players by Team'!G42</f>
        <v>MICHELLE BECKER</v>
      </c>
      <c r="B117" s="53">
        <v>4</v>
      </c>
      <c r="C117" s="54">
        <v>5</v>
      </c>
      <c r="D117" s="53">
        <v>3</v>
      </c>
      <c r="E117" s="54">
        <v>4</v>
      </c>
      <c r="F117" s="53">
        <v>3</v>
      </c>
      <c r="G117" s="54">
        <v>7</v>
      </c>
      <c r="H117" s="53">
        <v>4</v>
      </c>
      <c r="I117" s="54">
        <v>4</v>
      </c>
      <c r="J117" s="53">
        <v>4</v>
      </c>
      <c r="K117" s="55">
        <f>SUM(B117:J117)</f>
        <v>38</v>
      </c>
      <c r="L117" s="53">
        <v>4</v>
      </c>
      <c r="M117" s="54">
        <v>3</v>
      </c>
      <c r="N117" s="53">
        <v>5</v>
      </c>
      <c r="O117" s="54">
        <v>3</v>
      </c>
      <c r="P117" s="53">
        <v>5</v>
      </c>
      <c r="Q117" s="54">
        <v>3</v>
      </c>
      <c r="R117" s="53">
        <v>3</v>
      </c>
      <c r="S117" s="54">
        <v>4</v>
      </c>
      <c r="T117" s="53">
        <v>4</v>
      </c>
      <c r="U117" s="56">
        <f>SUM(L117:T117)</f>
        <v>34</v>
      </c>
      <c r="V117" s="57">
        <f>K117+U117</f>
        <v>72</v>
      </c>
    </row>
    <row r="118" spans="1:22">
      <c r="A118" s="60" t="str">
        <f>'Players by Team'!G43</f>
        <v>KINSEY RAY</v>
      </c>
      <c r="B118" s="53">
        <v>4</v>
      </c>
      <c r="C118" s="54">
        <v>4</v>
      </c>
      <c r="D118" s="53">
        <v>3</v>
      </c>
      <c r="E118" s="54">
        <v>4</v>
      </c>
      <c r="F118" s="53">
        <v>3</v>
      </c>
      <c r="G118" s="54">
        <v>5</v>
      </c>
      <c r="H118" s="53">
        <v>3</v>
      </c>
      <c r="I118" s="54">
        <v>3</v>
      </c>
      <c r="J118" s="53">
        <v>4</v>
      </c>
      <c r="K118" s="55">
        <f>SUM(B118:J118)</f>
        <v>33</v>
      </c>
      <c r="L118" s="53">
        <v>4</v>
      </c>
      <c r="M118" s="54">
        <v>4</v>
      </c>
      <c r="N118" s="53">
        <v>4</v>
      </c>
      <c r="O118" s="54">
        <v>3</v>
      </c>
      <c r="P118" s="53">
        <v>8</v>
      </c>
      <c r="Q118" s="54">
        <v>4</v>
      </c>
      <c r="R118" s="53">
        <v>5</v>
      </c>
      <c r="S118" s="54">
        <v>4</v>
      </c>
      <c r="T118" s="53">
        <v>6</v>
      </c>
      <c r="U118" s="56">
        <f>SUM(L118:T118)</f>
        <v>42</v>
      </c>
      <c r="V118" s="57">
        <f>K118+U118</f>
        <v>75</v>
      </c>
    </row>
    <row r="119" spans="1:22">
      <c r="A119" s="60" t="str">
        <f>'Players by Team'!G44</f>
        <v>KAYLEE CRUZ</v>
      </c>
      <c r="B119" s="53">
        <v>5</v>
      </c>
      <c r="C119" s="54">
        <v>7</v>
      </c>
      <c r="D119" s="53">
        <v>4</v>
      </c>
      <c r="E119" s="54">
        <v>5</v>
      </c>
      <c r="F119" s="53">
        <v>6</v>
      </c>
      <c r="G119" s="54">
        <v>6</v>
      </c>
      <c r="H119" s="53">
        <v>3</v>
      </c>
      <c r="I119" s="54">
        <v>5</v>
      </c>
      <c r="J119" s="53">
        <v>5</v>
      </c>
      <c r="K119" s="55">
        <f>SUM(B119:J119)</f>
        <v>46</v>
      </c>
      <c r="L119" s="53">
        <v>4</v>
      </c>
      <c r="M119" s="54">
        <v>3</v>
      </c>
      <c r="N119" s="53">
        <v>7</v>
      </c>
      <c r="O119" s="54">
        <v>5</v>
      </c>
      <c r="P119" s="53">
        <v>5</v>
      </c>
      <c r="Q119" s="54">
        <v>5</v>
      </c>
      <c r="R119" s="53">
        <v>4</v>
      </c>
      <c r="S119" s="54">
        <v>5</v>
      </c>
      <c r="T119" s="53">
        <v>7</v>
      </c>
      <c r="U119" s="56">
        <f>SUM(L119:T119)</f>
        <v>45</v>
      </c>
      <c r="V119" s="57">
        <f>K119+U119</f>
        <v>91</v>
      </c>
    </row>
    <row r="120" spans="1:22">
      <c r="A120" s="60" t="str">
        <f>'Players by Team'!G45</f>
        <v>SYDNEY SIMS</v>
      </c>
      <c r="B120" s="53">
        <v>4</v>
      </c>
      <c r="C120" s="54">
        <v>5</v>
      </c>
      <c r="D120" s="53">
        <v>4</v>
      </c>
      <c r="E120" s="54">
        <v>5</v>
      </c>
      <c r="F120" s="53">
        <v>4</v>
      </c>
      <c r="G120" s="54">
        <v>7</v>
      </c>
      <c r="H120" s="53">
        <v>4</v>
      </c>
      <c r="I120" s="54">
        <v>5</v>
      </c>
      <c r="J120" s="53">
        <v>5</v>
      </c>
      <c r="K120" s="55">
        <f>SUM(B120:J120)</f>
        <v>43</v>
      </c>
      <c r="L120" s="53">
        <v>6</v>
      </c>
      <c r="M120" s="54">
        <v>4</v>
      </c>
      <c r="N120" s="53">
        <v>5</v>
      </c>
      <c r="O120" s="54">
        <v>4</v>
      </c>
      <c r="P120" s="53">
        <v>7</v>
      </c>
      <c r="Q120" s="54">
        <v>5</v>
      </c>
      <c r="R120" s="53">
        <v>4</v>
      </c>
      <c r="S120" s="54">
        <v>5</v>
      </c>
      <c r="T120" s="53">
        <v>7</v>
      </c>
      <c r="U120" s="56">
        <f>SUM(L120:T120)</f>
        <v>47</v>
      </c>
      <c r="V120" s="57">
        <f>K120+U120</f>
        <v>90</v>
      </c>
    </row>
    <row r="121" spans="1:22">
      <c r="A121" s="60" t="str">
        <f>'Players by Team'!G46</f>
        <v>LAUREN ALFARO</v>
      </c>
      <c r="B121" s="53">
        <v>6</v>
      </c>
      <c r="C121" s="54">
        <v>5</v>
      </c>
      <c r="D121" s="53">
        <v>7</v>
      </c>
      <c r="E121" s="54">
        <v>5</v>
      </c>
      <c r="F121" s="53">
        <v>6</v>
      </c>
      <c r="G121" s="54">
        <v>7</v>
      </c>
      <c r="H121" s="53">
        <v>3</v>
      </c>
      <c r="I121" s="54">
        <v>5</v>
      </c>
      <c r="J121" s="53">
        <v>5</v>
      </c>
      <c r="K121" s="55">
        <f>SUM(B121:J121)</f>
        <v>49</v>
      </c>
      <c r="L121" s="53">
        <v>5</v>
      </c>
      <c r="M121" s="54">
        <v>4</v>
      </c>
      <c r="N121" s="53">
        <v>6</v>
      </c>
      <c r="O121" s="54">
        <v>4</v>
      </c>
      <c r="P121" s="53">
        <v>5</v>
      </c>
      <c r="Q121" s="54">
        <v>6</v>
      </c>
      <c r="R121" s="53">
        <v>5</v>
      </c>
      <c r="S121" s="54">
        <v>6</v>
      </c>
      <c r="T121" s="53">
        <v>9</v>
      </c>
      <c r="U121" s="56">
        <f>SUM(L121:T121)</f>
        <v>50</v>
      </c>
      <c r="V121" s="57">
        <f>K121+U121</f>
        <v>99</v>
      </c>
    </row>
    <row r="123" spans="1:22" ht="15.75">
      <c r="A123" s="105" t="str">
        <f>'Players by Team'!M41</f>
        <v xml:space="preserve">SOUTHLAKE </v>
      </c>
      <c r="B123" s="19">
        <v>1</v>
      </c>
      <c r="C123" s="19">
        <v>2</v>
      </c>
      <c r="D123" s="19">
        <v>3</v>
      </c>
      <c r="E123" s="19">
        <v>4</v>
      </c>
      <c r="F123" s="19">
        <v>5</v>
      </c>
      <c r="G123" s="19">
        <v>6</v>
      </c>
      <c r="H123" s="19">
        <v>7</v>
      </c>
      <c r="I123" s="19">
        <v>8</v>
      </c>
      <c r="J123" s="19">
        <v>9</v>
      </c>
      <c r="K123" s="21" t="s">
        <v>27</v>
      </c>
      <c r="L123" s="21">
        <v>10</v>
      </c>
      <c r="M123" s="21">
        <v>11</v>
      </c>
      <c r="N123" s="21">
        <v>12</v>
      </c>
      <c r="O123" s="21">
        <v>13</v>
      </c>
      <c r="P123" s="21">
        <v>14</v>
      </c>
      <c r="Q123" s="21">
        <v>15</v>
      </c>
      <c r="R123" s="21">
        <v>16</v>
      </c>
      <c r="S123" s="21">
        <v>17</v>
      </c>
      <c r="T123" s="21">
        <v>18</v>
      </c>
      <c r="U123" s="21" t="s">
        <v>28</v>
      </c>
      <c r="V123" s="21" t="s">
        <v>2</v>
      </c>
    </row>
    <row r="124" spans="1:22">
      <c r="A124" s="60" t="str">
        <f>'Players by Team'!M42</f>
        <v>STEPHANIE LEE</v>
      </c>
      <c r="B124" s="53">
        <v>4</v>
      </c>
      <c r="C124" s="54">
        <v>5</v>
      </c>
      <c r="D124" s="53">
        <v>3</v>
      </c>
      <c r="E124" s="54">
        <v>4</v>
      </c>
      <c r="F124" s="53">
        <v>6</v>
      </c>
      <c r="G124" s="54">
        <v>4</v>
      </c>
      <c r="H124" s="53">
        <v>3</v>
      </c>
      <c r="I124" s="54">
        <v>4</v>
      </c>
      <c r="J124" s="53">
        <v>5</v>
      </c>
      <c r="K124" s="55">
        <f>SUM(B124:J124)</f>
        <v>38</v>
      </c>
      <c r="L124" s="53">
        <v>4</v>
      </c>
      <c r="M124" s="54">
        <v>3</v>
      </c>
      <c r="N124" s="53">
        <v>6</v>
      </c>
      <c r="O124" s="54">
        <v>3</v>
      </c>
      <c r="P124" s="53">
        <v>5</v>
      </c>
      <c r="Q124" s="54">
        <v>4</v>
      </c>
      <c r="R124" s="53">
        <v>4</v>
      </c>
      <c r="S124" s="54">
        <v>4</v>
      </c>
      <c r="T124" s="53">
        <v>6</v>
      </c>
      <c r="U124" s="56">
        <f>SUM(L124:T124)</f>
        <v>39</v>
      </c>
      <c r="V124" s="57">
        <f>K124+U124</f>
        <v>77</v>
      </c>
    </row>
    <row r="125" spans="1:22">
      <c r="A125" s="60" t="str">
        <f>'Players by Team'!M43</f>
        <v>MICHELLE ZHOU</v>
      </c>
      <c r="B125" s="53">
        <v>5</v>
      </c>
      <c r="C125" s="54">
        <v>5</v>
      </c>
      <c r="D125" s="53">
        <v>3</v>
      </c>
      <c r="E125" s="54">
        <v>3</v>
      </c>
      <c r="F125" s="53">
        <v>4</v>
      </c>
      <c r="G125" s="54">
        <v>5</v>
      </c>
      <c r="H125" s="53">
        <v>4</v>
      </c>
      <c r="I125" s="54">
        <v>5</v>
      </c>
      <c r="J125" s="53">
        <v>6</v>
      </c>
      <c r="K125" s="55">
        <f>SUM(B125:J125)</f>
        <v>40</v>
      </c>
      <c r="L125" s="53">
        <v>4</v>
      </c>
      <c r="M125" s="54">
        <v>3</v>
      </c>
      <c r="N125" s="53">
        <v>5</v>
      </c>
      <c r="O125" s="54">
        <v>3</v>
      </c>
      <c r="P125" s="53">
        <v>5</v>
      </c>
      <c r="Q125" s="54">
        <v>4</v>
      </c>
      <c r="R125" s="53">
        <v>4</v>
      </c>
      <c r="S125" s="54">
        <v>4</v>
      </c>
      <c r="T125" s="53">
        <v>5</v>
      </c>
      <c r="U125" s="56">
        <f>SUM(L125:T125)</f>
        <v>37</v>
      </c>
      <c r="V125" s="57">
        <f>K125+U125</f>
        <v>77</v>
      </c>
    </row>
    <row r="126" spans="1:22">
      <c r="A126" s="60" t="str">
        <f>'Players by Team'!M44</f>
        <v>ASHTON BEGLEY</v>
      </c>
      <c r="B126" s="53">
        <v>5</v>
      </c>
      <c r="C126" s="54">
        <v>6</v>
      </c>
      <c r="D126" s="53">
        <v>4</v>
      </c>
      <c r="E126" s="54">
        <v>6</v>
      </c>
      <c r="F126" s="53">
        <v>5</v>
      </c>
      <c r="G126" s="54">
        <v>5</v>
      </c>
      <c r="H126" s="53">
        <v>4</v>
      </c>
      <c r="I126" s="54">
        <v>5</v>
      </c>
      <c r="J126" s="53">
        <v>5</v>
      </c>
      <c r="K126" s="55">
        <f>SUM(B126:J126)</f>
        <v>45</v>
      </c>
      <c r="L126" s="53">
        <v>3</v>
      </c>
      <c r="M126" s="54">
        <v>3</v>
      </c>
      <c r="N126" s="53">
        <v>5</v>
      </c>
      <c r="O126" s="54">
        <v>3</v>
      </c>
      <c r="P126" s="53">
        <v>5</v>
      </c>
      <c r="Q126" s="54">
        <v>4</v>
      </c>
      <c r="R126" s="53">
        <v>4</v>
      </c>
      <c r="S126" s="54">
        <v>4</v>
      </c>
      <c r="T126" s="53">
        <v>5</v>
      </c>
      <c r="U126" s="56">
        <f>SUM(L126:T126)</f>
        <v>36</v>
      </c>
      <c r="V126" s="57">
        <f>K126+U126</f>
        <v>81</v>
      </c>
    </row>
    <row r="127" spans="1:22">
      <c r="A127" s="60" t="str">
        <f>'Players by Team'!M45</f>
        <v>KAREN LEE</v>
      </c>
      <c r="B127" s="53">
        <v>4</v>
      </c>
      <c r="C127" s="54">
        <v>8</v>
      </c>
      <c r="D127" s="53">
        <v>5</v>
      </c>
      <c r="E127" s="54">
        <v>4</v>
      </c>
      <c r="F127" s="53">
        <v>6</v>
      </c>
      <c r="G127" s="54">
        <v>5</v>
      </c>
      <c r="H127" s="53">
        <v>4</v>
      </c>
      <c r="I127" s="54">
        <v>4</v>
      </c>
      <c r="J127" s="53">
        <v>4</v>
      </c>
      <c r="K127" s="55">
        <f>SUM(B127:J127)</f>
        <v>44</v>
      </c>
      <c r="L127" s="53">
        <v>3</v>
      </c>
      <c r="M127" s="54">
        <v>4</v>
      </c>
      <c r="N127" s="53">
        <v>5</v>
      </c>
      <c r="O127" s="54">
        <v>3</v>
      </c>
      <c r="P127" s="53">
        <v>5</v>
      </c>
      <c r="Q127" s="54">
        <v>4</v>
      </c>
      <c r="R127" s="53">
        <v>5</v>
      </c>
      <c r="S127" s="54">
        <v>4</v>
      </c>
      <c r="T127" s="53">
        <v>5</v>
      </c>
      <c r="U127" s="56">
        <f>SUM(L127:T127)</f>
        <v>38</v>
      </c>
      <c r="V127" s="57">
        <f>K127+U127</f>
        <v>82</v>
      </c>
    </row>
    <row r="128" spans="1:22">
      <c r="A128" s="60" t="str">
        <f>'Players by Team'!M46</f>
        <v>SARAH STONE</v>
      </c>
      <c r="B128" s="53"/>
      <c r="C128" s="54"/>
      <c r="D128" s="53"/>
      <c r="E128" s="54"/>
      <c r="F128" s="53"/>
      <c r="G128" s="54"/>
      <c r="H128" s="53"/>
      <c r="I128" s="54"/>
      <c r="J128" s="53"/>
      <c r="K128" s="55">
        <f>SUM(B128:J128)</f>
        <v>0</v>
      </c>
      <c r="L128" s="53"/>
      <c r="M128" s="54"/>
      <c r="N128" s="53"/>
      <c r="O128" s="54"/>
      <c r="P128" s="53"/>
      <c r="Q128" s="54"/>
      <c r="R128" s="53"/>
      <c r="S128" s="54"/>
      <c r="T128" s="53"/>
      <c r="U128" s="56">
        <f>SUM(L128:T128)</f>
        <v>0</v>
      </c>
      <c r="V128" s="57">
        <v>162</v>
      </c>
    </row>
    <row r="130" spans="1:22" ht="15.75">
      <c r="A130" s="105" t="str">
        <f>'Players by Team'!A49</f>
        <v>WOODLANDS</v>
      </c>
      <c r="B130" s="19">
        <v>1</v>
      </c>
      <c r="C130" s="19">
        <v>2</v>
      </c>
      <c r="D130" s="19">
        <v>3</v>
      </c>
      <c r="E130" s="19">
        <v>4</v>
      </c>
      <c r="F130" s="19">
        <v>5</v>
      </c>
      <c r="G130" s="19">
        <v>6</v>
      </c>
      <c r="H130" s="19">
        <v>7</v>
      </c>
      <c r="I130" s="19">
        <v>8</v>
      </c>
      <c r="J130" s="19">
        <v>9</v>
      </c>
      <c r="K130" s="111" t="s">
        <v>27</v>
      </c>
      <c r="L130" s="111">
        <v>10</v>
      </c>
      <c r="M130" s="111">
        <v>11</v>
      </c>
      <c r="N130" s="111">
        <v>12</v>
      </c>
      <c r="O130" s="111">
        <v>13</v>
      </c>
      <c r="P130" s="111">
        <v>14</v>
      </c>
      <c r="Q130" s="111">
        <v>15</v>
      </c>
      <c r="R130" s="111">
        <v>16</v>
      </c>
      <c r="S130" s="111">
        <v>17</v>
      </c>
      <c r="T130" s="111">
        <v>18</v>
      </c>
      <c r="U130" s="111" t="s">
        <v>28</v>
      </c>
      <c r="V130" s="111" t="s">
        <v>2</v>
      </c>
    </row>
    <row r="131" spans="1:22">
      <c r="A131" s="60" t="str">
        <f>'Players by Team'!A50</f>
        <v>KARINA BENAVIDES</v>
      </c>
      <c r="B131" s="53">
        <v>4</v>
      </c>
      <c r="C131" s="54">
        <v>5</v>
      </c>
      <c r="D131" s="53">
        <v>4</v>
      </c>
      <c r="E131" s="54">
        <v>4</v>
      </c>
      <c r="F131" s="53">
        <v>4</v>
      </c>
      <c r="G131" s="54">
        <v>5</v>
      </c>
      <c r="H131" s="53">
        <v>3</v>
      </c>
      <c r="I131" s="54">
        <v>4</v>
      </c>
      <c r="J131" s="53">
        <v>4</v>
      </c>
      <c r="K131" s="55">
        <f>SUM(B131:J131)</f>
        <v>37</v>
      </c>
      <c r="L131" s="53">
        <v>4</v>
      </c>
      <c r="M131" s="54">
        <v>4</v>
      </c>
      <c r="N131" s="53">
        <v>4</v>
      </c>
      <c r="O131" s="54">
        <v>3</v>
      </c>
      <c r="P131" s="53">
        <v>5</v>
      </c>
      <c r="Q131" s="54">
        <v>4</v>
      </c>
      <c r="R131" s="53">
        <v>4</v>
      </c>
      <c r="S131" s="54">
        <v>4</v>
      </c>
      <c r="T131" s="53">
        <v>5</v>
      </c>
      <c r="U131" s="56">
        <f>SUM(L131:T131)</f>
        <v>37</v>
      </c>
      <c r="V131" s="57">
        <f>K131+U131</f>
        <v>74</v>
      </c>
    </row>
    <row r="132" spans="1:22">
      <c r="A132" s="60" t="str">
        <f>'Players by Team'!A51</f>
        <v>AVERY BLAKE</v>
      </c>
      <c r="B132" s="53">
        <v>4</v>
      </c>
      <c r="C132" s="54">
        <v>5</v>
      </c>
      <c r="D132" s="53">
        <v>4</v>
      </c>
      <c r="E132" s="54">
        <v>4</v>
      </c>
      <c r="F132" s="53">
        <v>4</v>
      </c>
      <c r="G132" s="54">
        <v>5</v>
      </c>
      <c r="H132" s="53">
        <v>2</v>
      </c>
      <c r="I132" s="54">
        <v>4</v>
      </c>
      <c r="J132" s="53">
        <v>5</v>
      </c>
      <c r="K132" s="55">
        <f>SUM(B132:J132)</f>
        <v>37</v>
      </c>
      <c r="L132" s="53">
        <v>4</v>
      </c>
      <c r="M132" s="54">
        <v>4</v>
      </c>
      <c r="N132" s="53">
        <v>5</v>
      </c>
      <c r="O132" s="54">
        <v>3</v>
      </c>
      <c r="P132" s="53">
        <v>5</v>
      </c>
      <c r="Q132" s="54">
        <v>5</v>
      </c>
      <c r="R132" s="53">
        <v>4</v>
      </c>
      <c r="S132" s="54">
        <v>3</v>
      </c>
      <c r="T132" s="53">
        <v>6</v>
      </c>
      <c r="U132" s="56">
        <f>SUM(L132:T132)</f>
        <v>39</v>
      </c>
      <c r="V132" s="57">
        <f>K132+U132</f>
        <v>76</v>
      </c>
    </row>
    <row r="133" spans="1:22">
      <c r="A133" s="60" t="str">
        <f>'Players by Team'!A52</f>
        <v>AVA BRUNER</v>
      </c>
      <c r="B133" s="53">
        <v>6</v>
      </c>
      <c r="C133" s="54">
        <v>6</v>
      </c>
      <c r="D133" s="53">
        <v>3</v>
      </c>
      <c r="E133" s="54">
        <v>5</v>
      </c>
      <c r="F133" s="53">
        <v>5</v>
      </c>
      <c r="G133" s="54">
        <v>5</v>
      </c>
      <c r="H133" s="53">
        <v>3</v>
      </c>
      <c r="I133" s="54">
        <v>5</v>
      </c>
      <c r="J133" s="53">
        <v>4</v>
      </c>
      <c r="K133" s="55">
        <f>SUM(B133:J133)</f>
        <v>42</v>
      </c>
      <c r="L133" s="53">
        <v>3</v>
      </c>
      <c r="M133" s="54">
        <v>4</v>
      </c>
      <c r="N133" s="53">
        <v>4</v>
      </c>
      <c r="O133" s="54">
        <v>3</v>
      </c>
      <c r="P133" s="53">
        <v>5</v>
      </c>
      <c r="Q133" s="54">
        <v>4</v>
      </c>
      <c r="R133" s="53">
        <v>4</v>
      </c>
      <c r="S133" s="54">
        <v>5</v>
      </c>
      <c r="T133" s="53">
        <v>6</v>
      </c>
      <c r="U133" s="56">
        <f>SUM(L133:T133)</f>
        <v>38</v>
      </c>
      <c r="V133" s="57">
        <f>K133+U133</f>
        <v>80</v>
      </c>
    </row>
    <row r="134" spans="1:22">
      <c r="A134" s="60" t="str">
        <f>'Players by Team'!A53</f>
        <v>CHEYENNE SOWDA</v>
      </c>
      <c r="B134" s="53">
        <v>4</v>
      </c>
      <c r="C134" s="54">
        <v>6</v>
      </c>
      <c r="D134" s="53">
        <v>3</v>
      </c>
      <c r="E134" s="54">
        <v>4</v>
      </c>
      <c r="F134" s="53">
        <v>6</v>
      </c>
      <c r="G134" s="54">
        <v>5</v>
      </c>
      <c r="H134" s="53">
        <v>3</v>
      </c>
      <c r="I134" s="54">
        <v>4</v>
      </c>
      <c r="J134" s="53">
        <v>6</v>
      </c>
      <c r="K134" s="55">
        <f>SUM(B134:J134)</f>
        <v>41</v>
      </c>
      <c r="L134" s="53">
        <v>4</v>
      </c>
      <c r="M134" s="54">
        <v>3</v>
      </c>
      <c r="N134" s="53">
        <v>5</v>
      </c>
      <c r="O134" s="54">
        <v>3</v>
      </c>
      <c r="P134" s="53">
        <v>5</v>
      </c>
      <c r="Q134" s="54">
        <v>4</v>
      </c>
      <c r="R134" s="53">
        <v>5</v>
      </c>
      <c r="S134" s="54">
        <v>5</v>
      </c>
      <c r="T134" s="53">
        <v>7</v>
      </c>
      <c r="U134" s="56">
        <f>SUM(L134:T134)</f>
        <v>41</v>
      </c>
      <c r="V134" s="57">
        <f>K134+U134</f>
        <v>82</v>
      </c>
    </row>
    <row r="135" spans="1:22">
      <c r="A135" s="60" t="str">
        <f>'Players by Team'!A54</f>
        <v>KATIE GREEN</v>
      </c>
      <c r="B135" s="53">
        <v>5</v>
      </c>
      <c r="C135" s="54">
        <v>5</v>
      </c>
      <c r="D135" s="53">
        <v>3</v>
      </c>
      <c r="E135" s="54">
        <v>4</v>
      </c>
      <c r="F135" s="53">
        <v>4</v>
      </c>
      <c r="G135" s="54">
        <v>5</v>
      </c>
      <c r="H135" s="53">
        <v>3</v>
      </c>
      <c r="I135" s="54">
        <v>6</v>
      </c>
      <c r="J135" s="53">
        <v>6</v>
      </c>
      <c r="K135" s="55">
        <f>SUM(B135:J135)</f>
        <v>41</v>
      </c>
      <c r="L135" s="53">
        <v>5</v>
      </c>
      <c r="M135" s="54">
        <v>5</v>
      </c>
      <c r="N135" s="53">
        <v>5</v>
      </c>
      <c r="O135" s="54">
        <v>3</v>
      </c>
      <c r="P135" s="53">
        <v>6</v>
      </c>
      <c r="Q135" s="54">
        <v>6</v>
      </c>
      <c r="R135" s="53">
        <v>5</v>
      </c>
      <c r="S135" s="54">
        <v>5</v>
      </c>
      <c r="T135" s="53">
        <v>7</v>
      </c>
      <c r="U135" s="56">
        <f>SUM(L135:T135)</f>
        <v>47</v>
      </c>
      <c r="V135" s="57">
        <f>K135+U135</f>
        <v>88</v>
      </c>
    </row>
    <row r="137" spans="1:22" ht="15.75">
      <c r="A137" s="105" t="str">
        <f>'Players by Team'!G49</f>
        <v>MEDALIST</v>
      </c>
      <c r="B137" s="19">
        <v>1</v>
      </c>
      <c r="C137" s="19">
        <v>2</v>
      </c>
      <c r="D137" s="19">
        <v>3</v>
      </c>
      <c r="E137" s="19">
        <v>4</v>
      </c>
      <c r="F137" s="19">
        <v>5</v>
      </c>
      <c r="G137" s="19">
        <v>6</v>
      </c>
      <c r="H137" s="19">
        <v>7</v>
      </c>
      <c r="I137" s="19">
        <v>8</v>
      </c>
      <c r="J137" s="19">
        <v>9</v>
      </c>
      <c r="K137" s="111" t="s">
        <v>27</v>
      </c>
      <c r="L137" s="111">
        <v>10</v>
      </c>
      <c r="M137" s="111">
        <v>11</v>
      </c>
      <c r="N137" s="111">
        <v>12</v>
      </c>
      <c r="O137" s="111">
        <v>13</v>
      </c>
      <c r="P137" s="111">
        <v>14</v>
      </c>
      <c r="Q137" s="111">
        <v>15</v>
      </c>
      <c r="R137" s="111">
        <v>16</v>
      </c>
      <c r="S137" s="111">
        <v>17</v>
      </c>
      <c r="T137" s="111">
        <v>18</v>
      </c>
      <c r="U137" s="111" t="s">
        <v>28</v>
      </c>
      <c r="V137" s="111" t="s">
        <v>2</v>
      </c>
    </row>
    <row r="138" spans="1:22">
      <c r="A138" s="60" t="str">
        <f>'Players by Team'!G50</f>
        <v>RACHEL HICKS  (C. HERITAGE)</v>
      </c>
      <c r="B138" s="53">
        <v>4</v>
      </c>
      <c r="C138" s="54">
        <v>5</v>
      </c>
      <c r="D138" s="53">
        <v>4</v>
      </c>
      <c r="E138" s="54">
        <v>4</v>
      </c>
      <c r="F138" s="53">
        <v>5</v>
      </c>
      <c r="G138" s="54">
        <v>6</v>
      </c>
      <c r="H138" s="53">
        <v>3</v>
      </c>
      <c r="I138" s="54">
        <v>4</v>
      </c>
      <c r="J138" s="53">
        <v>4</v>
      </c>
      <c r="K138" s="55">
        <f>SUM(B138:J138)</f>
        <v>39</v>
      </c>
      <c r="L138" s="53">
        <v>3</v>
      </c>
      <c r="M138" s="54">
        <v>3</v>
      </c>
      <c r="N138" s="53">
        <v>5</v>
      </c>
      <c r="O138" s="54">
        <v>3</v>
      </c>
      <c r="P138" s="53">
        <v>5</v>
      </c>
      <c r="Q138" s="54">
        <v>4</v>
      </c>
      <c r="R138" s="53">
        <v>4</v>
      </c>
      <c r="S138" s="54">
        <v>4</v>
      </c>
      <c r="T138" s="53">
        <v>4</v>
      </c>
      <c r="U138" s="56">
        <f>SUM(L138:T138)</f>
        <v>35</v>
      </c>
      <c r="V138" s="57">
        <f>K138+U138</f>
        <v>74</v>
      </c>
    </row>
    <row r="139" spans="1:22">
      <c r="A139" s="60" t="str">
        <f>'Players by Team'!G51</f>
        <v>CINDEY XIAO  (C. HERITAGE)</v>
      </c>
      <c r="B139" s="53">
        <v>5</v>
      </c>
      <c r="C139" s="54">
        <v>6</v>
      </c>
      <c r="D139" s="53">
        <v>4</v>
      </c>
      <c r="E139" s="54">
        <v>4</v>
      </c>
      <c r="F139" s="53">
        <v>4</v>
      </c>
      <c r="G139" s="54">
        <v>5</v>
      </c>
      <c r="H139" s="53">
        <v>4</v>
      </c>
      <c r="I139" s="54">
        <v>4</v>
      </c>
      <c r="J139" s="53">
        <v>5</v>
      </c>
      <c r="K139" s="55">
        <f>SUM(B139:J139)</f>
        <v>41</v>
      </c>
      <c r="L139" s="53">
        <v>4</v>
      </c>
      <c r="M139" s="54">
        <v>3</v>
      </c>
      <c r="N139" s="53">
        <v>4</v>
      </c>
      <c r="O139" s="54">
        <v>4</v>
      </c>
      <c r="P139" s="53">
        <v>5</v>
      </c>
      <c r="Q139" s="54">
        <v>4</v>
      </c>
      <c r="R139" s="53">
        <v>4</v>
      </c>
      <c r="S139" s="54">
        <v>4</v>
      </c>
      <c r="T139" s="53">
        <v>6</v>
      </c>
      <c r="U139" s="56">
        <f>SUM(L139:T139)</f>
        <v>38</v>
      </c>
      <c r="V139" s="57">
        <f>K139+U139</f>
        <v>79</v>
      </c>
    </row>
    <row r="140" spans="1:22">
      <c r="A140" s="60" t="str">
        <f>'Players by Team'!G52</f>
        <v>TRINITY KING (MARTIN)</v>
      </c>
      <c r="B140" s="53">
        <v>4</v>
      </c>
      <c r="C140" s="54">
        <v>4</v>
      </c>
      <c r="D140" s="53">
        <v>3</v>
      </c>
      <c r="E140" s="54">
        <v>3</v>
      </c>
      <c r="F140" s="53">
        <v>4</v>
      </c>
      <c r="G140" s="54">
        <v>5</v>
      </c>
      <c r="H140" s="53">
        <v>3</v>
      </c>
      <c r="I140" s="54">
        <v>3</v>
      </c>
      <c r="J140" s="53">
        <v>4</v>
      </c>
      <c r="K140" s="55">
        <f>SUM(B140:J140)</f>
        <v>33</v>
      </c>
      <c r="L140" s="53">
        <v>3</v>
      </c>
      <c r="M140" s="54">
        <v>2</v>
      </c>
      <c r="N140" s="53">
        <v>4</v>
      </c>
      <c r="O140" s="54">
        <v>2</v>
      </c>
      <c r="P140" s="53">
        <v>5</v>
      </c>
      <c r="Q140" s="54">
        <v>4</v>
      </c>
      <c r="R140" s="53">
        <v>3</v>
      </c>
      <c r="S140" s="54">
        <v>3</v>
      </c>
      <c r="T140" s="53">
        <v>4</v>
      </c>
      <c r="U140" s="56">
        <f>SUM(L140:T140)</f>
        <v>30</v>
      </c>
      <c r="V140" s="57">
        <f>K140+U140</f>
        <v>63</v>
      </c>
    </row>
    <row r="141" spans="1:22">
      <c r="A141" s="60" t="str">
        <f>'Players by Team'!G53</f>
        <v>REBECCA CANTU (MARTIN)</v>
      </c>
      <c r="B141" s="53">
        <v>5</v>
      </c>
      <c r="C141" s="54">
        <v>5</v>
      </c>
      <c r="D141" s="53">
        <v>3</v>
      </c>
      <c r="E141" s="54">
        <v>3</v>
      </c>
      <c r="F141" s="53">
        <v>6</v>
      </c>
      <c r="G141" s="54">
        <v>5</v>
      </c>
      <c r="H141" s="53">
        <v>4</v>
      </c>
      <c r="I141" s="54">
        <v>4</v>
      </c>
      <c r="J141" s="53">
        <v>5</v>
      </c>
      <c r="K141" s="55">
        <f>SUM(B141:J141)</f>
        <v>40</v>
      </c>
      <c r="L141" s="53">
        <v>3</v>
      </c>
      <c r="M141" s="54">
        <v>5</v>
      </c>
      <c r="N141" s="53">
        <v>5</v>
      </c>
      <c r="O141" s="54">
        <v>4</v>
      </c>
      <c r="P141" s="53">
        <v>6</v>
      </c>
      <c r="Q141" s="54">
        <v>4</v>
      </c>
      <c r="R141" s="53">
        <v>4</v>
      </c>
      <c r="S141" s="54">
        <v>4</v>
      </c>
      <c r="T141" s="53">
        <v>5</v>
      </c>
      <c r="U141" s="56">
        <f>SUM(L141:T141)</f>
        <v>40</v>
      </c>
      <c r="V141" s="57">
        <f>K141+U141</f>
        <v>80</v>
      </c>
    </row>
    <row r="142" spans="1:22">
      <c r="A142" s="60" t="str">
        <f>'Players by Team'!G54</f>
        <v>HALLIE ANDERSON (MARTIN)</v>
      </c>
      <c r="B142" s="53">
        <v>6</v>
      </c>
      <c r="C142" s="54">
        <v>7</v>
      </c>
      <c r="D142" s="53">
        <v>4</v>
      </c>
      <c r="E142" s="54">
        <v>4</v>
      </c>
      <c r="F142" s="53">
        <v>7</v>
      </c>
      <c r="G142" s="54">
        <v>7</v>
      </c>
      <c r="H142" s="53">
        <v>3</v>
      </c>
      <c r="I142" s="54">
        <v>4</v>
      </c>
      <c r="J142" s="53">
        <v>7</v>
      </c>
      <c r="K142" s="55">
        <f>SUM(B142:J142)</f>
        <v>49</v>
      </c>
      <c r="L142" s="53">
        <v>4</v>
      </c>
      <c r="M142" s="54">
        <v>3</v>
      </c>
      <c r="N142" s="53">
        <v>8</v>
      </c>
      <c r="O142" s="54">
        <v>3</v>
      </c>
      <c r="P142" s="53">
        <v>7</v>
      </c>
      <c r="Q142" s="54">
        <v>5</v>
      </c>
      <c r="R142" s="53">
        <v>5</v>
      </c>
      <c r="S142" s="54">
        <v>5</v>
      </c>
      <c r="T142" s="53">
        <v>7</v>
      </c>
      <c r="U142" s="56">
        <f>SUM(L142:T142)</f>
        <v>47</v>
      </c>
      <c r="V142" s="57">
        <f>K142+U142</f>
        <v>96</v>
      </c>
    </row>
    <row r="144" spans="1:22" ht="15.75">
      <c r="A144" s="105" t="str">
        <f>'Players by Team'!M49</f>
        <v>MEDALIST</v>
      </c>
      <c r="B144" s="19">
        <v>1</v>
      </c>
      <c r="C144" s="19">
        <v>2</v>
      </c>
      <c r="D144" s="19">
        <v>3</v>
      </c>
      <c r="E144" s="19">
        <v>4</v>
      </c>
      <c r="F144" s="19">
        <v>5</v>
      </c>
      <c r="G144" s="19">
        <v>6</v>
      </c>
      <c r="H144" s="19">
        <v>7</v>
      </c>
      <c r="I144" s="19">
        <v>8</v>
      </c>
      <c r="J144" s="19">
        <v>9</v>
      </c>
      <c r="K144" s="111" t="s">
        <v>27</v>
      </c>
      <c r="L144" s="111">
        <v>10</v>
      </c>
      <c r="M144" s="111">
        <v>11</v>
      </c>
      <c r="N144" s="111">
        <v>12</v>
      </c>
      <c r="O144" s="111">
        <v>13</v>
      </c>
      <c r="P144" s="111">
        <v>14</v>
      </c>
      <c r="Q144" s="111">
        <v>15</v>
      </c>
      <c r="R144" s="111">
        <v>16</v>
      </c>
      <c r="S144" s="111">
        <v>17</v>
      </c>
      <c r="T144" s="111">
        <v>18</v>
      </c>
      <c r="U144" s="111" t="s">
        <v>28</v>
      </c>
      <c r="V144" s="111" t="s">
        <v>2</v>
      </c>
    </row>
    <row r="145" spans="1:22">
      <c r="A145" s="60" t="str">
        <f>'Players by Team'!M50</f>
        <v>AYSIS AZARCON (TIMBERVIEW)</v>
      </c>
      <c r="B145" s="53">
        <v>5</v>
      </c>
      <c r="C145" s="54">
        <v>5</v>
      </c>
      <c r="D145" s="53">
        <v>2</v>
      </c>
      <c r="E145" s="54">
        <v>3</v>
      </c>
      <c r="F145" s="53">
        <v>4</v>
      </c>
      <c r="G145" s="54">
        <v>5</v>
      </c>
      <c r="H145" s="53">
        <v>3</v>
      </c>
      <c r="I145" s="54">
        <v>3</v>
      </c>
      <c r="J145" s="53">
        <v>4</v>
      </c>
      <c r="K145" s="55">
        <f>SUM(B145:J145)</f>
        <v>34</v>
      </c>
      <c r="L145" s="53">
        <v>4</v>
      </c>
      <c r="M145" s="54">
        <v>3</v>
      </c>
      <c r="N145" s="53">
        <v>5</v>
      </c>
      <c r="O145" s="54">
        <v>2</v>
      </c>
      <c r="P145" s="53">
        <v>5</v>
      </c>
      <c r="Q145" s="54">
        <v>4</v>
      </c>
      <c r="R145" s="53">
        <v>3</v>
      </c>
      <c r="S145" s="54">
        <v>4</v>
      </c>
      <c r="T145" s="53">
        <v>5</v>
      </c>
      <c r="U145" s="56">
        <f>SUM(L145:T145)</f>
        <v>35</v>
      </c>
      <c r="V145" s="57">
        <f>K145+U145</f>
        <v>69</v>
      </c>
    </row>
    <row r="146" spans="1:22">
      <c r="A146" s="60" t="str">
        <f>'Players by Team'!M51</f>
        <v>EMMA COSTA (SLC)</v>
      </c>
      <c r="B146" s="53">
        <v>4</v>
      </c>
      <c r="C146" s="54">
        <v>6</v>
      </c>
      <c r="D146" s="53">
        <v>4</v>
      </c>
      <c r="E146" s="54">
        <v>4</v>
      </c>
      <c r="F146" s="53">
        <v>5</v>
      </c>
      <c r="G146" s="54">
        <v>5</v>
      </c>
      <c r="H146" s="53">
        <v>4</v>
      </c>
      <c r="I146" s="54">
        <v>4</v>
      </c>
      <c r="J146" s="53">
        <v>3</v>
      </c>
      <c r="K146" s="55">
        <f>SUM(B146:J146)</f>
        <v>39</v>
      </c>
      <c r="L146" s="53">
        <v>4</v>
      </c>
      <c r="M146" s="54">
        <v>3</v>
      </c>
      <c r="N146" s="53">
        <v>4</v>
      </c>
      <c r="O146" s="54">
        <v>3</v>
      </c>
      <c r="P146" s="53">
        <v>5</v>
      </c>
      <c r="Q146" s="54">
        <v>4</v>
      </c>
      <c r="R146" s="53">
        <v>3</v>
      </c>
      <c r="S146" s="54">
        <v>4</v>
      </c>
      <c r="T146" s="53">
        <v>10</v>
      </c>
      <c r="U146" s="56">
        <f>SUM(L146:T146)</f>
        <v>40</v>
      </c>
      <c r="V146" s="57">
        <f>K146+U146</f>
        <v>79</v>
      </c>
    </row>
    <row r="147" spans="1:22">
      <c r="A147" s="60" t="str">
        <f>'Players by Team'!M52</f>
        <v>MAKAYLA TYRRELL (SLC)</v>
      </c>
      <c r="B147" s="53">
        <v>3</v>
      </c>
      <c r="C147" s="54">
        <v>7</v>
      </c>
      <c r="D147" s="53">
        <v>4</v>
      </c>
      <c r="E147" s="54">
        <v>3</v>
      </c>
      <c r="F147" s="53">
        <v>4</v>
      </c>
      <c r="G147" s="54">
        <v>5</v>
      </c>
      <c r="H147" s="53">
        <v>3</v>
      </c>
      <c r="I147" s="54">
        <v>4</v>
      </c>
      <c r="J147" s="53">
        <v>5</v>
      </c>
      <c r="K147" s="55">
        <f>SUM(B147:J147)</f>
        <v>38</v>
      </c>
      <c r="L147" s="53">
        <v>5</v>
      </c>
      <c r="M147" s="54">
        <v>2</v>
      </c>
      <c r="N147" s="53">
        <v>5</v>
      </c>
      <c r="O147" s="54">
        <v>3</v>
      </c>
      <c r="P147" s="53">
        <v>5</v>
      </c>
      <c r="Q147" s="54">
        <v>5</v>
      </c>
      <c r="R147" s="53">
        <v>4</v>
      </c>
      <c r="S147" s="54">
        <v>5</v>
      </c>
      <c r="T147" s="53">
        <v>5</v>
      </c>
      <c r="U147" s="56">
        <f>SUM(L147:T147)</f>
        <v>39</v>
      </c>
      <c r="V147" s="57">
        <f>K147+U147</f>
        <v>77</v>
      </c>
    </row>
    <row r="148" spans="1:22">
      <c r="A148" s="60" t="str">
        <f>'Players by Team'!M53</f>
        <v>TRINITY CONRAD (M. HERITAGE)</v>
      </c>
      <c r="B148" s="53">
        <v>7</v>
      </c>
      <c r="C148" s="54">
        <v>7</v>
      </c>
      <c r="D148" s="53">
        <v>4</v>
      </c>
      <c r="E148" s="54">
        <v>5</v>
      </c>
      <c r="F148" s="53">
        <v>5</v>
      </c>
      <c r="G148" s="54">
        <v>6</v>
      </c>
      <c r="H148" s="53">
        <v>5</v>
      </c>
      <c r="I148" s="54">
        <v>5</v>
      </c>
      <c r="J148" s="53">
        <v>6</v>
      </c>
      <c r="K148" s="55">
        <f>SUM(B148:J148)</f>
        <v>50</v>
      </c>
      <c r="L148" s="53">
        <v>5</v>
      </c>
      <c r="M148" s="54">
        <v>4</v>
      </c>
      <c r="N148" s="53">
        <v>7</v>
      </c>
      <c r="O148" s="54">
        <v>3</v>
      </c>
      <c r="P148" s="53">
        <v>7</v>
      </c>
      <c r="Q148" s="54">
        <v>4</v>
      </c>
      <c r="R148" s="53">
        <v>6</v>
      </c>
      <c r="S148" s="54">
        <v>4</v>
      </c>
      <c r="T148" s="53">
        <v>8</v>
      </c>
      <c r="U148" s="56">
        <f>SUM(L148:T148)</f>
        <v>48</v>
      </c>
      <c r="V148" s="57">
        <f>K148+U148</f>
        <v>98</v>
      </c>
    </row>
    <row r="149" spans="1:22">
      <c r="A149" s="60">
        <f>'Players by Team'!M54</f>
        <v>0</v>
      </c>
      <c r="B149" s="53"/>
      <c r="C149" s="54"/>
      <c r="D149" s="53"/>
      <c r="E149" s="54"/>
      <c r="F149" s="53"/>
      <c r="G149" s="54"/>
      <c r="H149" s="53"/>
      <c r="I149" s="54"/>
      <c r="J149" s="53"/>
      <c r="K149" s="55">
        <f>SUM(B149:J149)</f>
        <v>0</v>
      </c>
      <c r="L149" s="53"/>
      <c r="M149" s="54"/>
      <c r="N149" s="53"/>
      <c r="O149" s="54"/>
      <c r="P149" s="53"/>
      <c r="Q149" s="54"/>
      <c r="R149" s="53"/>
      <c r="S149" s="54"/>
      <c r="T149" s="53"/>
      <c r="U149" s="56">
        <f>SUM(L149:T149)</f>
        <v>0</v>
      </c>
      <c r="V149" s="57">
        <f>K149+U149</f>
        <v>0</v>
      </c>
    </row>
  </sheetData>
  <sheetProtection algorithmName="SHA-512" hashValue="Dzdq1q1lUBHvRwfK5uq9rCSSm74CIQitdRCDL162ehj2EWC4LdHD2JcheA13hzv0VyRKkAeT4yEBHGtL2dBT+A==" saltValue="Q/70mhMte/4l2U3kIk7fug==" spinCount="100000" sheet="1" object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6"/>
  <sheetViews>
    <sheetView workbookViewId="0">
      <selection activeCell="X18" sqref="X18"/>
    </sheetView>
  </sheetViews>
  <sheetFormatPr defaultColWidth="8.88671875" defaultRowHeight="15"/>
  <cols>
    <col min="1" max="1" width="18.6640625" style="62" customWidth="1"/>
    <col min="2" max="2" width="8.44140625" style="64" bestFit="1" customWidth="1"/>
    <col min="3" max="3" width="4.6640625" style="136" customWidth="1"/>
    <col min="4" max="4" width="4.6640625" style="64" customWidth="1"/>
    <col min="5" max="5" width="4.6640625" style="136" customWidth="1"/>
    <col min="6" max="6" width="4.6640625" style="64" customWidth="1"/>
    <col min="7" max="7" width="4.6640625" style="136" customWidth="1"/>
    <col min="8" max="8" width="4.6640625" style="64" customWidth="1"/>
    <col min="9" max="9" width="4.6640625" style="136" customWidth="1"/>
    <col min="10" max="10" width="4.6640625" style="64" customWidth="1"/>
    <col min="11" max="11" width="6.6640625" style="64" customWidth="1"/>
    <col min="12" max="12" width="4.6640625" style="64" customWidth="1"/>
    <col min="13" max="13" width="4.6640625" style="136" customWidth="1"/>
    <col min="14" max="14" width="4.6640625" style="64" customWidth="1"/>
    <col min="15" max="15" width="4.6640625" style="136" customWidth="1"/>
    <col min="16" max="16" width="4.6640625" style="64" customWidth="1"/>
    <col min="17" max="17" width="4.6640625" style="136" customWidth="1"/>
    <col min="18" max="18" width="4.6640625" style="69" customWidth="1"/>
    <col min="19" max="19" width="4.6640625" style="136" customWidth="1"/>
    <col min="20" max="20" width="4.6640625" style="64" customWidth="1"/>
    <col min="21" max="22" width="6.6640625" style="64" customWidth="1"/>
    <col min="23" max="16384" width="8.88671875" style="64"/>
  </cols>
  <sheetData>
    <row r="1" spans="1:22">
      <c r="A1" s="61"/>
      <c r="B1" s="62">
        <v>1</v>
      </c>
      <c r="C1" s="134">
        <v>2</v>
      </c>
      <c r="D1" s="62">
        <v>3</v>
      </c>
      <c r="E1" s="134">
        <v>4</v>
      </c>
      <c r="F1" s="62">
        <v>5</v>
      </c>
      <c r="G1" s="134">
        <v>6</v>
      </c>
      <c r="H1" s="62">
        <v>7</v>
      </c>
      <c r="I1" s="134">
        <v>8</v>
      </c>
      <c r="J1" s="62">
        <v>9</v>
      </c>
      <c r="K1" s="61" t="s">
        <v>27</v>
      </c>
      <c r="L1" s="61">
        <v>10</v>
      </c>
      <c r="M1" s="137">
        <v>11</v>
      </c>
      <c r="N1" s="61">
        <v>12</v>
      </c>
      <c r="O1" s="137">
        <v>13</v>
      </c>
      <c r="P1" s="61">
        <v>14</v>
      </c>
      <c r="Q1" s="137">
        <v>15</v>
      </c>
      <c r="R1" s="63">
        <v>16</v>
      </c>
      <c r="S1" s="137">
        <v>17</v>
      </c>
      <c r="T1" s="61">
        <v>18</v>
      </c>
      <c r="U1" s="61" t="s">
        <v>28</v>
      </c>
      <c r="V1" s="61" t="s">
        <v>2</v>
      </c>
    </row>
    <row r="2" spans="1:22">
      <c r="A2" s="61" t="s">
        <v>29</v>
      </c>
      <c r="B2" s="53">
        <v>4</v>
      </c>
      <c r="C2" s="135">
        <v>3</v>
      </c>
      <c r="D2" s="53">
        <v>4</v>
      </c>
      <c r="E2" s="135">
        <v>4</v>
      </c>
      <c r="F2" s="53">
        <v>5</v>
      </c>
      <c r="G2" s="135">
        <v>3</v>
      </c>
      <c r="H2" s="53">
        <v>4</v>
      </c>
      <c r="I2" s="135">
        <v>5</v>
      </c>
      <c r="J2" s="53">
        <v>4</v>
      </c>
      <c r="K2" s="65">
        <f>SUM(B2:J2)</f>
        <v>36</v>
      </c>
      <c r="L2" s="53">
        <v>3</v>
      </c>
      <c r="M2" s="135">
        <v>4</v>
      </c>
      <c r="N2" s="53">
        <v>5</v>
      </c>
      <c r="O2" s="135">
        <v>4</v>
      </c>
      <c r="P2" s="53">
        <v>3</v>
      </c>
      <c r="Q2" s="135">
        <v>4</v>
      </c>
      <c r="R2" s="53">
        <v>4</v>
      </c>
      <c r="S2" s="135">
        <v>4</v>
      </c>
      <c r="T2" s="53">
        <v>5</v>
      </c>
      <c r="U2" s="66">
        <f>SUM(L2:T2)</f>
        <v>36</v>
      </c>
      <c r="V2" s="67">
        <f>K2+U2</f>
        <v>72</v>
      </c>
    </row>
    <row r="3" spans="1:22">
      <c r="A3" s="61"/>
      <c r="K3" s="68" t="s">
        <v>30</v>
      </c>
    </row>
    <row r="4" spans="1:22">
      <c r="A4" s="61" t="s">
        <v>31</v>
      </c>
      <c r="B4" s="70">
        <f>(COUNTIF('Round 1 - Hole by Hole'!B5:B9,"&lt;"&amp;B2-1.9)+COUNTIF('Round 1 - Hole by Hole'!B12:B16,"&lt;"&amp;B2-1.9)+COUNTIF('Round 1 - Hole by Hole'!B19:B23,"&lt;"&amp;B2-1.9)+COUNTIF('Round 1 - Hole by Hole'!B26:B30,"&lt;"&amp;B2-1.9)+COUNTIF('Round 1 - Hole by Hole'!B33:B37,"&lt;"&amp;B2-1.9)+COUNTIF('Round 1 - Hole by Hole'!B40:B44,"&lt;"&amp;B2-1.9)+COUNTIF('Round 1 - Hole by Hole'!B47:B51,"&lt;"&amp;B2-1.9)+COUNTIF('Round 1 - Hole by Hole'!B54:B58,"&lt;"&amp;B2-1.9)+COUNTIF('Round 1 - Hole by Hole'!B61:B65,"&lt;"&amp;B2-1.9)+COUNTIF('Round 1 - Hole by Hole'!B68:B72,"&lt;"&amp;B2-1.9)+COUNTIF('Round 1 - Hole by Hole'!B75:B79,"&lt;"&amp;B2-1.9)+COUNTIF('Round 1 - Hole by Hole'!B82:B86,"&lt;"&amp;B2-1.9)+COUNTIF('Round 1 - Hole by Hole'!B89:B93,"&lt;"&amp;B2-1.9)+COUNTIF('Round 1 - Hole by Hole'!B96:B100,"&lt;"&amp;B2-1.9)+COUNTIF('Round 1 - Hole by Hole'!B103:B107,"&lt;"&amp;B2-1.9)+COUNTIF('Round 1 - Hole by Hole'!B110:B114,"&lt;"&amp;B2-1.9)+COUNTIF('Round 1 - Hole by Hole'!B117:B121,"&lt;"&amp;B2-1.9)+COUNTIF('Round 1 - Hole by Hole'!B124:B128,"&lt;"&amp;B2-1.9) +COUNTIF('Round 1 - Hole by Hole'!B131:B135,"&lt;"&amp;B2-1.9) +COUNTIF('Round 1 - Hole by Hole'!B138:B142,"&lt;"&amp;B2-1.9) +COUNTIF('Round 1 - Hole by Hole'!B145:B149,"&lt;"&amp;B2-1.9))</f>
        <v>0</v>
      </c>
      <c r="C4" s="108">
        <f>(COUNTIF('Round 1 - Hole by Hole'!C5:C9,"&lt;"&amp;C2-1.9)+COUNTIF('Round 1 - Hole by Hole'!C12:C16,"&lt;"&amp;C2-1.9)+COUNTIF('Round 1 - Hole by Hole'!C19:C23,"&lt;"&amp;C2-1.9)+COUNTIF('Round 1 - Hole by Hole'!C26:C30,"&lt;"&amp;C2-1.9)+COUNTIF('Round 1 - Hole by Hole'!C33:C37,"&lt;"&amp;C2-1.9)+COUNTIF('Round 1 - Hole by Hole'!C40:C44,"&lt;"&amp;C2-1.9)+COUNTIF('Round 1 - Hole by Hole'!C47:C51,"&lt;"&amp;C2-1.9)+COUNTIF('Round 1 - Hole by Hole'!C54:C58,"&lt;"&amp;C2-1.9)+COUNTIF('Round 1 - Hole by Hole'!C61:C65,"&lt;"&amp;C2-1.9)+COUNTIF('Round 1 - Hole by Hole'!C68:C72,"&lt;"&amp;C2-1.9)+COUNTIF('Round 1 - Hole by Hole'!C75:C79,"&lt;"&amp;C2-1.9)+COUNTIF('Round 1 - Hole by Hole'!C82:C86,"&lt;"&amp;C2-1.9)+COUNTIF('Round 1 - Hole by Hole'!C89:C93,"&lt;"&amp;C2-1.9)+COUNTIF('Round 1 - Hole by Hole'!C96:C100,"&lt;"&amp;C2-1.9)+COUNTIF('Round 1 - Hole by Hole'!C103:C107,"&lt;"&amp;C2-1.9)+COUNTIF('Round 1 - Hole by Hole'!C110:C114,"&lt;"&amp;C2-1.9)+COUNTIF('Round 1 - Hole by Hole'!C117:C121,"&lt;"&amp;C2-1.9)+COUNTIF('Round 1 - Hole by Hole'!C124:C128,"&lt;"&amp;C2-1.9) +COUNTIF('Round 1 - Hole by Hole'!C131:C135,"&lt;"&amp;C2-1.9) +COUNTIF('Round 1 - Hole by Hole'!C138:C142,"&lt;"&amp;C2-1.9) +COUNTIF('Round 1 - Hole by Hole'!C145:C149,"&lt;"&amp;C2-1.9))</f>
        <v>0</v>
      </c>
      <c r="D4" s="70">
        <f>(COUNTIF('Round 1 - Hole by Hole'!D5:D9,"&lt;"&amp;D2-1.9)+COUNTIF('Round 1 - Hole by Hole'!D12:D16,"&lt;"&amp;D2-1.9)+COUNTIF('Round 1 - Hole by Hole'!D19:D23,"&lt;"&amp;D2-1.9)+COUNTIF('Round 1 - Hole by Hole'!D26:D30,"&lt;"&amp;D2-1.9)+COUNTIF('Round 1 - Hole by Hole'!D33:D37,"&lt;"&amp;D2-1.9)+COUNTIF('Round 1 - Hole by Hole'!D40:D44,"&lt;"&amp;D2-1.9)+COUNTIF('Round 1 - Hole by Hole'!D47:D51,"&lt;"&amp;D2-1.9)+COUNTIF('Round 1 - Hole by Hole'!D54:D58,"&lt;"&amp;D2-1.9)+COUNTIF('Round 1 - Hole by Hole'!D61:D65,"&lt;"&amp;D2-1.9)+COUNTIF('Round 1 - Hole by Hole'!D68:D72,"&lt;"&amp;D2-1.9)+COUNTIF('Round 1 - Hole by Hole'!D75:D79,"&lt;"&amp;D2-1.9)+COUNTIF('Round 1 - Hole by Hole'!D82:D86,"&lt;"&amp;D2-1.9)+COUNTIF('Round 1 - Hole by Hole'!D89:D93,"&lt;"&amp;D2-1.9)+COUNTIF('Round 1 - Hole by Hole'!D96:D100,"&lt;"&amp;D2-1.9)+COUNTIF('Round 1 - Hole by Hole'!D103:D107,"&lt;"&amp;D2-1.9)+COUNTIF('Round 1 - Hole by Hole'!D110:D114,"&lt;"&amp;D2-1.9)+COUNTIF('Round 1 - Hole by Hole'!D117:D121,"&lt;"&amp;D2-1.9)+COUNTIF('Round 1 - Hole by Hole'!D124:D128,"&lt;"&amp;D2-1.9) +COUNTIF('Round 1 - Hole by Hole'!D131:D135,"&lt;"&amp;D2-1.9) +COUNTIF('Round 1 - Hole by Hole'!D138:D142,"&lt;"&amp;D2-1.9) +COUNTIF('Round 1 - Hole by Hole'!D145:D149,"&lt;"&amp;D2-1.9))</f>
        <v>0</v>
      </c>
      <c r="E4" s="108">
        <f>(COUNTIF('Round 1 - Hole by Hole'!E5:E9,"&lt;"&amp;E2-1.9)+COUNTIF('Round 1 - Hole by Hole'!E12:E16,"&lt;"&amp;E2-1.9)+COUNTIF('Round 1 - Hole by Hole'!E19:E23,"&lt;"&amp;E2-1.9)+COUNTIF('Round 1 - Hole by Hole'!E26:E30,"&lt;"&amp;E2-1.9)+COUNTIF('Round 1 - Hole by Hole'!E33:E37,"&lt;"&amp;E2-1.9)+COUNTIF('Round 1 - Hole by Hole'!E40:E44,"&lt;"&amp;E2-1.9)+COUNTIF('Round 1 - Hole by Hole'!E47:E51,"&lt;"&amp;E2-1.9)+COUNTIF('Round 1 - Hole by Hole'!E54:E58,"&lt;"&amp;E2-1.9)+COUNTIF('Round 1 - Hole by Hole'!E61:E65,"&lt;"&amp;E2-1.9)+COUNTIF('Round 1 - Hole by Hole'!E68:E72,"&lt;"&amp;E2-1.9)+COUNTIF('Round 1 - Hole by Hole'!E75:E79,"&lt;"&amp;E2-1.9)+COUNTIF('Round 1 - Hole by Hole'!E82:E86,"&lt;"&amp;E2-1.9)+COUNTIF('Round 1 - Hole by Hole'!E89:E93,"&lt;"&amp;E2-1.9)+COUNTIF('Round 1 - Hole by Hole'!E96:E100,"&lt;"&amp;E2-1.9)+COUNTIF('Round 1 - Hole by Hole'!E103:E107,"&lt;"&amp;E2-1.9)+COUNTIF('Round 1 - Hole by Hole'!E110:E114,"&lt;"&amp;E2-1.9)+COUNTIF('Round 1 - Hole by Hole'!E117:E121,"&lt;"&amp;E2-1.9)+COUNTIF('Round 1 - Hole by Hole'!E124:E128,"&lt;"&amp;E2-1.9) +COUNTIF('Round 1 - Hole by Hole'!E131:E135,"&lt;"&amp;E2-1.9) +COUNTIF('Round 1 - Hole by Hole'!E138:E142,"&lt;"&amp;E2-1.9) +COUNTIF('Round 1 - Hole by Hole'!E145:E149,"&lt;"&amp;E2-1.9))</f>
        <v>0</v>
      </c>
      <c r="F4" s="70">
        <f>(COUNTIF('Round 1 - Hole by Hole'!F5:F9,"&lt;"&amp;F2-1.9)+COUNTIF('Round 1 - Hole by Hole'!F12:F16,"&lt;"&amp;F2-1.9)+COUNTIF('Round 1 - Hole by Hole'!F19:F23,"&lt;"&amp;F2-1.9)+COUNTIF('Round 1 - Hole by Hole'!F26:F30,"&lt;"&amp;F2-1.9)+COUNTIF('Round 1 - Hole by Hole'!F33:F37,"&lt;"&amp;F2-1.9)+COUNTIF('Round 1 - Hole by Hole'!F40:F44,"&lt;"&amp;F2-1.9)+COUNTIF('Round 1 - Hole by Hole'!F47:F51,"&lt;"&amp;F2-1.9)+COUNTIF('Round 1 - Hole by Hole'!F54:F58,"&lt;"&amp;F2-1.9)+COUNTIF('Round 1 - Hole by Hole'!F61:F65,"&lt;"&amp;F2-1.9)+COUNTIF('Round 1 - Hole by Hole'!F68:F72,"&lt;"&amp;F2-1.9)+COUNTIF('Round 1 - Hole by Hole'!F75:F79,"&lt;"&amp;F2-1.9)+COUNTIF('Round 1 - Hole by Hole'!F82:F86,"&lt;"&amp;F2-1.9)+COUNTIF('Round 1 - Hole by Hole'!F89:F93,"&lt;"&amp;F2-1.9)+COUNTIF('Round 1 - Hole by Hole'!F96:F100,"&lt;"&amp;F2-1.9)+COUNTIF('Round 1 - Hole by Hole'!F103:F107,"&lt;"&amp;F2-1.9)+COUNTIF('Round 1 - Hole by Hole'!F110:F114,"&lt;"&amp;F2-1.9)+COUNTIF('Round 1 - Hole by Hole'!F117:F121,"&lt;"&amp;F2-1.9)+COUNTIF('Round 1 - Hole by Hole'!F124:F128,"&lt;"&amp;F2-1.9) +COUNTIF('Round 1 - Hole by Hole'!F131:F135,"&lt;"&amp;F2-1.9) +COUNTIF('Round 1 - Hole by Hole'!F138:F142,"&lt;"&amp;F2-1.9) +COUNTIF('Round 1 - Hole by Hole'!F145:F149,"&lt;"&amp;F2-1.9))</f>
        <v>0</v>
      </c>
      <c r="G4" s="108">
        <f>(COUNTIF('Round 1 - Hole by Hole'!G5:G9,"&lt;"&amp;G2-1.9)+COUNTIF('Round 1 - Hole by Hole'!G12:G16,"&lt;"&amp;G2-1.9)+COUNTIF('Round 1 - Hole by Hole'!G19:G23,"&lt;"&amp;G2-1.9)+COUNTIF('Round 1 - Hole by Hole'!G26:G30,"&lt;"&amp;G2-1.9)+COUNTIF('Round 1 - Hole by Hole'!G33:G37,"&lt;"&amp;G2-1.9)+COUNTIF('Round 1 - Hole by Hole'!G40:G44,"&lt;"&amp;G2-1.9)+COUNTIF('Round 1 - Hole by Hole'!G47:G51,"&lt;"&amp;G2-1.9)+COUNTIF('Round 1 - Hole by Hole'!G54:G58,"&lt;"&amp;G2-1.9)+COUNTIF('Round 1 - Hole by Hole'!G61:G65,"&lt;"&amp;G2-1.9)+COUNTIF('Round 1 - Hole by Hole'!G68:G72,"&lt;"&amp;G2-1.9)+COUNTIF('Round 1 - Hole by Hole'!G75:G79,"&lt;"&amp;G2-1.9)+COUNTIF('Round 1 - Hole by Hole'!G82:G86,"&lt;"&amp;G2-1.9)+COUNTIF('Round 1 - Hole by Hole'!G89:G93,"&lt;"&amp;G2-1.9)+COUNTIF('Round 1 - Hole by Hole'!G96:G100,"&lt;"&amp;G2-1.9)+COUNTIF('Round 1 - Hole by Hole'!G103:G107,"&lt;"&amp;G2-1.9)+COUNTIF('Round 1 - Hole by Hole'!G110:G114,"&lt;"&amp;G2-1.9)+COUNTIF('Round 1 - Hole by Hole'!G117:G121,"&lt;"&amp;G2-1.9)+COUNTIF('Round 1 - Hole by Hole'!G124:G128,"&lt;"&amp;G2-1.9) +COUNTIF('Round 1 - Hole by Hole'!G131:G135,"&lt;"&amp;G2-1.9) +COUNTIF('Round 1 - Hole by Hole'!G138:G142,"&lt;"&amp;G2-1.9) +COUNTIF('Round 1 - Hole by Hole'!G145:G149,"&lt;"&amp;G2-1.9))</f>
        <v>0</v>
      </c>
      <c r="H4" s="70">
        <f>(COUNTIF('Round 1 - Hole by Hole'!H5:H9,"&lt;"&amp;H2-1.9)+COUNTIF('Round 1 - Hole by Hole'!H12:H16,"&lt;"&amp;H2-1.9)+COUNTIF('Round 1 - Hole by Hole'!H19:H23,"&lt;"&amp;H2-1.9)+COUNTIF('Round 1 - Hole by Hole'!H26:H30,"&lt;"&amp;H2-1.9)+COUNTIF('Round 1 - Hole by Hole'!H33:H37,"&lt;"&amp;H2-1.9)+COUNTIF('Round 1 - Hole by Hole'!H40:H44,"&lt;"&amp;H2-1.9)+COUNTIF('Round 1 - Hole by Hole'!H47:H51,"&lt;"&amp;H2-1.9)+COUNTIF('Round 1 - Hole by Hole'!H54:H58,"&lt;"&amp;H2-1.9)+COUNTIF('Round 1 - Hole by Hole'!H61:H65,"&lt;"&amp;H2-1.9)+COUNTIF('Round 1 - Hole by Hole'!H68:H72,"&lt;"&amp;H2-1.9)+COUNTIF('Round 1 - Hole by Hole'!H75:H79,"&lt;"&amp;H2-1.9)+COUNTIF('Round 1 - Hole by Hole'!H82:H86,"&lt;"&amp;H2-1.9)+COUNTIF('Round 1 - Hole by Hole'!H89:H93,"&lt;"&amp;H2-1.9)+COUNTIF('Round 1 - Hole by Hole'!H96:H100,"&lt;"&amp;H2-1.9)+COUNTIF('Round 1 - Hole by Hole'!H103:H107,"&lt;"&amp;H2-1.9)+COUNTIF('Round 1 - Hole by Hole'!H110:H114,"&lt;"&amp;H2-1.9)+COUNTIF('Round 1 - Hole by Hole'!H117:H121,"&lt;"&amp;H2-1.9)+COUNTIF('Round 1 - Hole by Hole'!H124:H128,"&lt;"&amp;H2-1.9) +COUNTIF('Round 1 - Hole by Hole'!H131:H135,"&lt;"&amp;H2-1.9) +COUNTIF('Round 1 - Hole by Hole'!H138:H142,"&lt;"&amp;H2-1.9) +COUNTIF('Round 1 - Hole by Hole'!H145:H149,"&lt;"&amp;H2-1.9))</f>
        <v>0</v>
      </c>
      <c r="I4" s="108">
        <f>(COUNTIF('Round 1 - Hole by Hole'!I5:I9,"&lt;"&amp;I2-1.9)+COUNTIF('Round 1 - Hole by Hole'!I12:I16,"&lt;"&amp;I2-1.9)+COUNTIF('Round 1 - Hole by Hole'!I19:I23,"&lt;"&amp;I2-1.9)+COUNTIF('Round 1 - Hole by Hole'!I26:I30,"&lt;"&amp;I2-1.9)+COUNTIF('Round 1 - Hole by Hole'!I33:I37,"&lt;"&amp;I2-1.9)+COUNTIF('Round 1 - Hole by Hole'!I40:I44,"&lt;"&amp;I2-1.9)+COUNTIF('Round 1 - Hole by Hole'!I47:I51,"&lt;"&amp;I2-1.9)+COUNTIF('Round 1 - Hole by Hole'!I54:I58,"&lt;"&amp;I2-1.9)+COUNTIF('Round 1 - Hole by Hole'!I61:I65,"&lt;"&amp;I2-1.9)+COUNTIF('Round 1 - Hole by Hole'!I68:I72,"&lt;"&amp;I2-1.9)+COUNTIF('Round 1 - Hole by Hole'!I75:I79,"&lt;"&amp;I2-1.9)+COUNTIF('Round 1 - Hole by Hole'!I82:I86,"&lt;"&amp;I2-1.9)+COUNTIF('Round 1 - Hole by Hole'!I89:I93,"&lt;"&amp;I2-1.9)+COUNTIF('Round 1 - Hole by Hole'!I96:I100,"&lt;"&amp;I2-1.9)+COUNTIF('Round 1 - Hole by Hole'!I103:I107,"&lt;"&amp;I2-1.9)+COUNTIF('Round 1 - Hole by Hole'!I110:I114,"&lt;"&amp;I2-1.9)+COUNTIF('Round 1 - Hole by Hole'!I117:I121,"&lt;"&amp;I2-1.9)+COUNTIF('Round 1 - Hole by Hole'!I124:I128,"&lt;"&amp;I2-1.9) +COUNTIF('Round 1 - Hole by Hole'!I131:I135,"&lt;"&amp;I2-1.9) +COUNTIF('Round 1 - Hole by Hole'!I138:I142,"&lt;"&amp;I2-1.9) +COUNTIF('Round 1 - Hole by Hole'!I145:I149,"&lt;"&amp;I2-1.9))</f>
        <v>0</v>
      </c>
      <c r="J4" s="70">
        <f>(COUNTIF('Round 1 - Hole by Hole'!J5:J9,"&lt;"&amp;J2-1.9)+COUNTIF('Round 1 - Hole by Hole'!J12:J16,"&lt;"&amp;J2-1.9)+COUNTIF('Round 1 - Hole by Hole'!J19:J23,"&lt;"&amp;J2-1.9)+COUNTIF('Round 1 - Hole by Hole'!J26:J30,"&lt;"&amp;J2-1.9)+COUNTIF('Round 1 - Hole by Hole'!J33:J37,"&lt;"&amp;J2-1.9)+COUNTIF('Round 1 - Hole by Hole'!J40:J44,"&lt;"&amp;J2-1.9)+COUNTIF('Round 1 - Hole by Hole'!J47:J51,"&lt;"&amp;J2-1.9)+COUNTIF('Round 1 - Hole by Hole'!J54:J58,"&lt;"&amp;J2-1.9)+COUNTIF('Round 1 - Hole by Hole'!J61:J65,"&lt;"&amp;J2-1.9)+COUNTIF('Round 1 - Hole by Hole'!J68:J72,"&lt;"&amp;J2-1.9)+COUNTIF('Round 1 - Hole by Hole'!J75:J79,"&lt;"&amp;J2-1.9)+COUNTIF('Round 1 - Hole by Hole'!J82:J86,"&lt;"&amp;J2-1.9)+COUNTIF('Round 1 - Hole by Hole'!J89:J93,"&lt;"&amp;J2-1.9)+COUNTIF('Round 1 - Hole by Hole'!J96:J100,"&lt;"&amp;J2-1.9)+COUNTIF('Round 1 - Hole by Hole'!J103:J107,"&lt;"&amp;J2-1.9)+COUNTIF('Round 1 - Hole by Hole'!J110:J114,"&lt;"&amp;J2-1.9)+COUNTIF('Round 1 - Hole by Hole'!J117:J121,"&lt;"&amp;J2-1.9)+COUNTIF('Round 1 - Hole by Hole'!J124:J128,"&lt;"&amp;J2-1.9) +COUNTIF('Round 1 - Hole by Hole'!J131:J135,"&lt;"&amp;J2-1.9) +COUNTIF('Round 1 - Hole by Hole'!J138:J142,"&lt;"&amp;J2-1.9) +COUNTIF('Round 1 - Hole by Hole'!J145:J149,"&lt;"&amp;J2-1.9))</f>
        <v>0</v>
      </c>
      <c r="K4" s="71"/>
      <c r="L4" s="70">
        <f>(COUNTIF('Round 1 - Hole by Hole'!L5:L9,"&lt;"&amp;L2-1.9)+COUNTIF('Round 1 - Hole by Hole'!L12:L16,"&lt;"&amp;L2-1.9)+COUNTIF('Round 1 - Hole by Hole'!L19:L23,"&lt;"&amp;L2-1.9)+COUNTIF('Round 1 - Hole by Hole'!L26:L30,"&lt;"&amp;L2-1.9)+COUNTIF('Round 1 - Hole by Hole'!L33:L37,"&lt;"&amp;L2-1.9)+COUNTIF('Round 1 - Hole by Hole'!L40:L44,"&lt;"&amp;L2-1.9)+COUNTIF('Round 1 - Hole by Hole'!L47:L51,"&lt;"&amp;L2-1.9)+COUNTIF('Round 1 - Hole by Hole'!L54:L58,"&lt;"&amp;L2-1.9)+COUNTIF('Round 1 - Hole by Hole'!L61:L65,"&lt;"&amp;L2-1.9)+COUNTIF('Round 1 - Hole by Hole'!L68:L72,"&lt;"&amp;L2-1.9)+COUNTIF('Round 1 - Hole by Hole'!L75:L79,"&lt;"&amp;L2-1.9)+COUNTIF('Round 1 - Hole by Hole'!L82:L86,"&lt;"&amp;L2-1.9)+COUNTIF('Round 1 - Hole by Hole'!L89:L93,"&lt;"&amp;L2-1.9)+COUNTIF('Round 1 - Hole by Hole'!L96:L100,"&lt;"&amp;L2-1.9)+COUNTIF('Round 1 - Hole by Hole'!L103:L107,"&lt;"&amp;L2-1.9)+COUNTIF('Round 1 - Hole by Hole'!L110:L114,"&lt;"&amp;L2-1.9)+COUNTIF('Round 1 - Hole by Hole'!L117:L121,"&lt;"&amp;L2-1.9)+COUNTIF('Round 1 - Hole by Hole'!L124:L128,"&lt;"&amp;L2-1.9) +COUNTIF('Round 1 - Hole by Hole'!L131:L135,"&lt;"&amp;L2-1.9) +COUNTIF('Round 1 - Hole by Hole'!L138:L142,"&lt;"&amp;L2-1.9) +COUNTIF('Round 1 - Hole by Hole'!L145:L149,"&lt;"&amp;L2-1.9))</f>
        <v>0</v>
      </c>
      <c r="M4" s="108">
        <f>(COUNTIF('Round 1 - Hole by Hole'!M5:M9,"&lt;"&amp;M2-1.9)+COUNTIF('Round 1 - Hole by Hole'!M12:M16,"&lt;"&amp;M2-1.9)+COUNTIF('Round 1 - Hole by Hole'!M19:M23,"&lt;"&amp;M2-1.9)+COUNTIF('Round 1 - Hole by Hole'!M26:M30,"&lt;"&amp;M2-1.9)+COUNTIF('Round 1 - Hole by Hole'!M33:M37,"&lt;"&amp;M2-1.9)+COUNTIF('Round 1 - Hole by Hole'!M40:M44,"&lt;"&amp;M2-1.9)+COUNTIF('Round 1 - Hole by Hole'!M47:M51,"&lt;"&amp;M2-1.9)+COUNTIF('Round 1 - Hole by Hole'!M54:M58,"&lt;"&amp;M2-1.9)+COUNTIF('Round 1 - Hole by Hole'!M61:M65,"&lt;"&amp;M2-1.9)+COUNTIF('Round 1 - Hole by Hole'!M68:M72,"&lt;"&amp;M2-1.9)+COUNTIF('Round 1 - Hole by Hole'!M75:M79,"&lt;"&amp;M2-1.9)+COUNTIF('Round 1 - Hole by Hole'!M82:M86,"&lt;"&amp;M2-1.9)+COUNTIF('Round 1 - Hole by Hole'!M89:M93,"&lt;"&amp;M2-1.9)+COUNTIF('Round 1 - Hole by Hole'!M96:M100,"&lt;"&amp;M2-1.9)+COUNTIF('Round 1 - Hole by Hole'!M103:M107,"&lt;"&amp;M2-1.9)+COUNTIF('Round 1 - Hole by Hole'!M110:M114,"&lt;"&amp;M2-1.9)+COUNTIF('Round 1 - Hole by Hole'!M117:M121,"&lt;"&amp;M2-1.9)+COUNTIF('Round 1 - Hole by Hole'!M124:M128,"&lt;"&amp;M2-1.9) +COUNTIF('Round 1 - Hole by Hole'!M131:M135,"&lt;"&amp;M2-1.9) +COUNTIF('Round 1 - Hole by Hole'!M138:M142,"&lt;"&amp;M2-1.9) +COUNTIF('Round 1 - Hole by Hole'!M145:M149,"&lt;"&amp;M2-1.9))</f>
        <v>0</v>
      </c>
      <c r="N4" s="70">
        <f>(COUNTIF('Round 1 - Hole by Hole'!N5:N9,"&lt;"&amp;N2-1.9)+COUNTIF('Round 1 - Hole by Hole'!N12:N16,"&lt;"&amp;N2-1.9)+COUNTIF('Round 1 - Hole by Hole'!N19:N23,"&lt;"&amp;N2-1.9)+COUNTIF('Round 1 - Hole by Hole'!N26:N30,"&lt;"&amp;N2-1.9)+COUNTIF('Round 1 - Hole by Hole'!N33:N37,"&lt;"&amp;N2-1.9)+COUNTIF('Round 1 - Hole by Hole'!N40:N44,"&lt;"&amp;N2-1.9)+COUNTIF('Round 1 - Hole by Hole'!N47:N51,"&lt;"&amp;N2-1.9)+COUNTIF('Round 1 - Hole by Hole'!N54:N58,"&lt;"&amp;N2-1.9)+COUNTIF('Round 1 - Hole by Hole'!N61:N65,"&lt;"&amp;N2-1.9)+COUNTIF('Round 1 - Hole by Hole'!N68:N72,"&lt;"&amp;N2-1.9)+COUNTIF('Round 1 - Hole by Hole'!N75:N79,"&lt;"&amp;N2-1.9)+COUNTIF('Round 1 - Hole by Hole'!N82:N86,"&lt;"&amp;N2-1.9)+COUNTIF('Round 1 - Hole by Hole'!N89:N93,"&lt;"&amp;N2-1.9)+COUNTIF('Round 1 - Hole by Hole'!N96:N100,"&lt;"&amp;N2-1.9)+COUNTIF('Round 1 - Hole by Hole'!N103:N107,"&lt;"&amp;N2-1.9)+COUNTIF('Round 1 - Hole by Hole'!N110:N114,"&lt;"&amp;N2-1.9)+COUNTIF('Round 1 - Hole by Hole'!N117:N121,"&lt;"&amp;N2-1.9)+COUNTIF('Round 1 - Hole by Hole'!N124:N128,"&lt;"&amp;N2-1.9) +COUNTIF('Round 1 - Hole by Hole'!N131:N135,"&lt;"&amp;N2-1.9) +COUNTIF('Round 1 - Hole by Hole'!N138:N142,"&lt;"&amp;N2-1.9) +COUNTIF('Round 1 - Hole by Hole'!N145:N149,"&lt;"&amp;N2-1.9))</f>
        <v>0</v>
      </c>
      <c r="O4" s="108">
        <f>(COUNTIF('Round 1 - Hole by Hole'!O5:O9,"&lt;"&amp;O2-1.9)+COUNTIF('Round 1 - Hole by Hole'!O12:O16,"&lt;"&amp;O2-1.9)+COUNTIF('Round 1 - Hole by Hole'!O19:O23,"&lt;"&amp;O2-1.9)+COUNTIF('Round 1 - Hole by Hole'!O26:O30,"&lt;"&amp;O2-1.9)+COUNTIF('Round 1 - Hole by Hole'!O33:O37,"&lt;"&amp;O2-1.9)+COUNTIF('Round 1 - Hole by Hole'!O40:O44,"&lt;"&amp;O2-1.9)+COUNTIF('Round 1 - Hole by Hole'!O47:O51,"&lt;"&amp;O2-1.9)+COUNTIF('Round 1 - Hole by Hole'!O54:O58,"&lt;"&amp;O2-1.9)+COUNTIF('Round 1 - Hole by Hole'!O61:O65,"&lt;"&amp;O2-1.9)+COUNTIF('Round 1 - Hole by Hole'!O68:O72,"&lt;"&amp;O2-1.9)+COUNTIF('Round 1 - Hole by Hole'!O75:O79,"&lt;"&amp;O2-1.9)+COUNTIF('Round 1 - Hole by Hole'!O82:O86,"&lt;"&amp;O2-1.9)+COUNTIF('Round 1 - Hole by Hole'!O89:O93,"&lt;"&amp;O2-1.9)+COUNTIF('Round 1 - Hole by Hole'!O96:O100,"&lt;"&amp;O2-1.9)+COUNTIF('Round 1 - Hole by Hole'!O103:O107,"&lt;"&amp;O2-1.9)+COUNTIF('Round 1 - Hole by Hole'!O110:O114,"&lt;"&amp;O2-1.9)+COUNTIF('Round 1 - Hole by Hole'!O117:O121,"&lt;"&amp;O2-1.9)+COUNTIF('Round 1 - Hole by Hole'!O124:O128,"&lt;"&amp;O2-1.9) +COUNTIF('Round 1 - Hole by Hole'!O131:O135,"&lt;"&amp;O2-1.9) +COUNTIF('Round 1 - Hole by Hole'!O138:O142,"&lt;"&amp;O2-1.9) +COUNTIF('Round 1 - Hole by Hole'!O145:O149,"&lt;"&amp;O2-1.9))</f>
        <v>0</v>
      </c>
      <c r="P4" s="70">
        <f>(COUNTIF('Round 1 - Hole by Hole'!P5:P9,"&lt;"&amp;P2-1.9)+COUNTIF('Round 1 - Hole by Hole'!P12:P16,"&lt;"&amp;P2-1.9)+COUNTIF('Round 1 - Hole by Hole'!P19:P23,"&lt;"&amp;P2-1.9)+COUNTIF('Round 1 - Hole by Hole'!P26:P30,"&lt;"&amp;P2-1.9)+COUNTIF('Round 1 - Hole by Hole'!P33:P37,"&lt;"&amp;P2-1.9)+COUNTIF('Round 1 - Hole by Hole'!P40:P44,"&lt;"&amp;P2-1.9)+COUNTIF('Round 1 - Hole by Hole'!P47:P51,"&lt;"&amp;P2-1.9)+COUNTIF('Round 1 - Hole by Hole'!P54:P58,"&lt;"&amp;P2-1.9)+COUNTIF('Round 1 - Hole by Hole'!P61:P65,"&lt;"&amp;P2-1.9)+COUNTIF('Round 1 - Hole by Hole'!P68:P72,"&lt;"&amp;P2-1.9)+COUNTIF('Round 1 - Hole by Hole'!P75:P79,"&lt;"&amp;P2-1.9)+COUNTIF('Round 1 - Hole by Hole'!P82:P86,"&lt;"&amp;P2-1.9)+COUNTIF('Round 1 - Hole by Hole'!P89:P93,"&lt;"&amp;P2-1.9)+COUNTIF('Round 1 - Hole by Hole'!P96:P100,"&lt;"&amp;P2-1.9)+COUNTIF('Round 1 - Hole by Hole'!P103:P107,"&lt;"&amp;P2-1.9)+COUNTIF('Round 1 - Hole by Hole'!P110:P114,"&lt;"&amp;P2-1.9)+COUNTIF('Round 1 - Hole by Hole'!P117:P121,"&lt;"&amp;P2-1.9)+COUNTIF('Round 1 - Hole by Hole'!P124:P128,"&lt;"&amp;P2-1.9) +COUNTIF('Round 1 - Hole by Hole'!P131:P135,"&lt;"&amp;P2-1.9) +COUNTIF('Round 1 - Hole by Hole'!P138:P142,"&lt;"&amp;P2-1.9) +COUNTIF('Round 1 - Hole by Hole'!P145:P149,"&lt;"&amp;P2-1.9))</f>
        <v>0</v>
      </c>
      <c r="Q4" s="108">
        <f>(COUNTIF('Round 1 - Hole by Hole'!Q5:Q9,"&lt;"&amp;Q2-1.9)+COUNTIF('Round 1 - Hole by Hole'!Q12:Q16,"&lt;"&amp;Q2-1.9)+COUNTIF('Round 1 - Hole by Hole'!Q19:Q23,"&lt;"&amp;Q2-1.9)+COUNTIF('Round 1 - Hole by Hole'!Q26:Q30,"&lt;"&amp;Q2-1.9)+COUNTIF('Round 1 - Hole by Hole'!Q33:Q37,"&lt;"&amp;Q2-1.9)+COUNTIF('Round 1 - Hole by Hole'!Q40:Q44,"&lt;"&amp;Q2-1.9)+COUNTIF('Round 1 - Hole by Hole'!Q47:Q51,"&lt;"&amp;Q2-1.9)+COUNTIF('Round 1 - Hole by Hole'!Q54:Q58,"&lt;"&amp;Q2-1.9)+COUNTIF('Round 1 - Hole by Hole'!Q61:Q65,"&lt;"&amp;Q2-1.9)+COUNTIF('Round 1 - Hole by Hole'!Q68:Q72,"&lt;"&amp;Q2-1.9)+COUNTIF('Round 1 - Hole by Hole'!Q75:Q79,"&lt;"&amp;Q2-1.9)+COUNTIF('Round 1 - Hole by Hole'!Q82:Q86,"&lt;"&amp;Q2-1.9)+COUNTIF('Round 1 - Hole by Hole'!Q89:Q93,"&lt;"&amp;Q2-1.9)+COUNTIF('Round 1 - Hole by Hole'!Q96:Q100,"&lt;"&amp;Q2-1.9)+COUNTIF('Round 1 - Hole by Hole'!Q103:Q107,"&lt;"&amp;Q2-1.9)+COUNTIF('Round 1 - Hole by Hole'!Q110:Q114,"&lt;"&amp;Q2-1.9)+COUNTIF('Round 1 - Hole by Hole'!Q117:Q121,"&lt;"&amp;Q2-1.9)+COUNTIF('Round 1 - Hole by Hole'!Q124:Q128,"&lt;"&amp;Q2-1.9) +COUNTIF('Round 1 - Hole by Hole'!Q131:Q135,"&lt;"&amp;Q2-1.9) +COUNTIF('Round 1 - Hole by Hole'!Q138:Q142,"&lt;"&amp;Q2-1.9) +COUNTIF('Round 1 - Hole by Hole'!Q145:Q149,"&lt;"&amp;Q2-1.9))</f>
        <v>0</v>
      </c>
      <c r="R4" s="70">
        <f>(COUNTIF('Round 1 - Hole by Hole'!R5:R9,"&lt;"&amp;R2-1.9)+COUNTIF('Round 1 - Hole by Hole'!R12:R16,"&lt;"&amp;R2-1.9)+COUNTIF('Round 1 - Hole by Hole'!R19:R23,"&lt;"&amp;R2-1.9)+COUNTIF('Round 1 - Hole by Hole'!R26:R30,"&lt;"&amp;R2-1.9)+COUNTIF('Round 1 - Hole by Hole'!R33:R37,"&lt;"&amp;R2-1.9)+COUNTIF('Round 1 - Hole by Hole'!R40:R44,"&lt;"&amp;R2-1.9)+COUNTIF('Round 1 - Hole by Hole'!R47:R51,"&lt;"&amp;R2-1.9)+COUNTIF('Round 1 - Hole by Hole'!R54:R58,"&lt;"&amp;R2-1.9)+COUNTIF('Round 1 - Hole by Hole'!R61:R65,"&lt;"&amp;R2-1.9)+COUNTIF('Round 1 - Hole by Hole'!R68:R72,"&lt;"&amp;R2-1.9)+COUNTIF('Round 1 - Hole by Hole'!R75:R79,"&lt;"&amp;R2-1.9)+COUNTIF('Round 1 - Hole by Hole'!R82:R86,"&lt;"&amp;R2-1.9)+COUNTIF('Round 1 - Hole by Hole'!R89:R93,"&lt;"&amp;R2-1.9)+COUNTIF('Round 1 - Hole by Hole'!R96:R100,"&lt;"&amp;R2-1.9)+COUNTIF('Round 1 - Hole by Hole'!R103:R107,"&lt;"&amp;R2-1.9)+COUNTIF('Round 1 - Hole by Hole'!R110:R114,"&lt;"&amp;R2-1.9)+COUNTIF('Round 1 - Hole by Hole'!R117:R121,"&lt;"&amp;R2-1.9)+COUNTIF('Round 1 - Hole by Hole'!R124:R128,"&lt;"&amp;R2-1.9) +COUNTIF('Round 1 - Hole by Hole'!R131:R135,"&lt;"&amp;R2-1.9) +COUNTIF('Round 1 - Hole by Hole'!R138:R142,"&lt;"&amp;R2-1.9) +COUNTIF('Round 1 - Hole by Hole'!R145:R149,"&lt;"&amp;R2-1.9))</f>
        <v>0</v>
      </c>
      <c r="S4" s="108">
        <f>(COUNTIF('Round 1 - Hole by Hole'!S5:S9,"&lt;"&amp;S2-1.9)+COUNTIF('Round 1 - Hole by Hole'!S12:S16,"&lt;"&amp;S2-1.9)+COUNTIF('Round 1 - Hole by Hole'!S19:S23,"&lt;"&amp;S2-1.9)+COUNTIF('Round 1 - Hole by Hole'!S26:S30,"&lt;"&amp;S2-1.9)+COUNTIF('Round 1 - Hole by Hole'!S33:S37,"&lt;"&amp;S2-1.9)+COUNTIF('Round 1 - Hole by Hole'!S40:S44,"&lt;"&amp;S2-1.9)+COUNTIF('Round 1 - Hole by Hole'!S47:S51,"&lt;"&amp;S2-1.9)+COUNTIF('Round 1 - Hole by Hole'!S54:S58,"&lt;"&amp;S2-1.9)+COUNTIF('Round 1 - Hole by Hole'!S61:S65,"&lt;"&amp;S2-1.9)+COUNTIF('Round 1 - Hole by Hole'!S68:S72,"&lt;"&amp;S2-1.9)+COUNTIF('Round 1 - Hole by Hole'!S75:S79,"&lt;"&amp;S2-1.9)+COUNTIF('Round 1 - Hole by Hole'!S82:S86,"&lt;"&amp;S2-1.9)+COUNTIF('Round 1 - Hole by Hole'!S89:S93,"&lt;"&amp;S2-1.9)+COUNTIF('Round 1 - Hole by Hole'!S96:S100,"&lt;"&amp;S2-1.9)+COUNTIF('Round 1 - Hole by Hole'!S103:S107,"&lt;"&amp;S2-1.9)+COUNTIF('Round 1 - Hole by Hole'!S110:S114,"&lt;"&amp;S2-1.9)+COUNTIF('Round 1 - Hole by Hole'!S117:S121,"&lt;"&amp;S2-1.9)+COUNTIF('Round 1 - Hole by Hole'!S124:S128,"&lt;"&amp;S2-1.9) +COUNTIF('Round 1 - Hole by Hole'!S131:S135,"&lt;"&amp;S2-1.9) +COUNTIF('Round 1 - Hole by Hole'!S138:S142,"&lt;"&amp;S2-1.9) +COUNTIF('Round 1 - Hole by Hole'!S145:S149,"&lt;"&amp;S2-1.9))</f>
        <v>0</v>
      </c>
      <c r="T4" s="70">
        <f>(COUNTIF('Round 1 - Hole by Hole'!T5:T9,"&lt;"&amp;T2-1.9)+COUNTIF('Round 1 - Hole by Hole'!T12:T16,"&lt;"&amp;T2-1.9)+COUNTIF('Round 1 - Hole by Hole'!T19:T23,"&lt;"&amp;T2-1.9)+COUNTIF('Round 1 - Hole by Hole'!T26:T30,"&lt;"&amp;T2-1.9)+COUNTIF('Round 1 - Hole by Hole'!T33:T37,"&lt;"&amp;T2-1.9)+COUNTIF('Round 1 - Hole by Hole'!T40:T44,"&lt;"&amp;T2-1.9)+COUNTIF('Round 1 - Hole by Hole'!T47:T51,"&lt;"&amp;T2-1.9)+COUNTIF('Round 1 - Hole by Hole'!T54:T58,"&lt;"&amp;T2-1.9)+COUNTIF('Round 1 - Hole by Hole'!T61:T65,"&lt;"&amp;T2-1.9)+COUNTIF('Round 1 - Hole by Hole'!T68:T72,"&lt;"&amp;T2-1.9)+COUNTIF('Round 1 - Hole by Hole'!T75:T79,"&lt;"&amp;T2-1.9)+COUNTIF('Round 1 - Hole by Hole'!T82:T86,"&lt;"&amp;T2-1.9)+COUNTIF('Round 1 - Hole by Hole'!T89:T93,"&lt;"&amp;T2-1.9)+COUNTIF('Round 1 - Hole by Hole'!T96:T100,"&lt;"&amp;T2-1.9)+COUNTIF('Round 1 - Hole by Hole'!T103:T107,"&lt;"&amp;T2-1.9)+COUNTIF('Round 1 - Hole by Hole'!T110:T114,"&lt;"&amp;T2-1.9)+COUNTIF('Round 1 - Hole by Hole'!T117:T121,"&lt;"&amp;T2-1.9)+COUNTIF('Round 1 - Hole by Hole'!T124:T128,"&lt;"&amp;T2-1.9) +COUNTIF('Round 1 - Hole by Hole'!T131:T135,"&lt;"&amp;T2-1.9) +COUNTIF('Round 1 - Hole by Hole'!T138:T142,"&lt;"&amp;T2-1.9) +COUNTIF('Round 1 - Hole by Hole'!T145:T149,"&lt;"&amp;T2-1.9))</f>
        <v>3</v>
      </c>
      <c r="U4" s="72"/>
      <c r="V4" s="73"/>
    </row>
    <row r="5" spans="1:22">
      <c r="A5" s="61" t="s">
        <v>32</v>
      </c>
      <c r="B5" s="70">
        <f>(COUNTIF('Round 1 - Hole by Hole'!B5:B9,”=“&amp;B2-1)+COUNTIF('Round 1 - Hole by Hole'!B12:B16,”=“&amp;B2-1)+COUNTIF('Round 1 - Hole by Hole'!B19:B23,”=“&amp;B2-1)+COUNTIF('Round 1 - Hole by Hole'!B26:B30,”=“&amp;B2-1)+COUNTIF('Round 1 - Hole by Hole'!B33:B37,”=“&amp;B2-1)+COUNTIF('Round 1 - Hole by Hole'!B40:B44,”=“&amp;B2-1)+COUNTIF('Round 1 - Hole by Hole'!B47:B51,”=“&amp;B2-1)+COUNTIF('Round 1 - Hole by Hole'!B54:B58,”=“&amp;B2-1)+COUNTIF('Round 1 - Hole by Hole'!B61:B65,”=“&amp;B2-1)+COUNTIF('Round 1 - Hole by Hole'!B68:B72,”=“&amp;B2-1)+COUNTIF('Round 1 - Hole by Hole'!B75:B79,”=“&amp;B2-1)+COUNTIF('Round 1 - Hole by Hole'!B82:B86,”=“&amp;B2-1)+COUNTIF('Round 1 - Hole by Hole'!B89:B93,”=“&amp;B2-1)+COUNTIF('Round 1 - Hole by Hole'!B96:B100,”=“&amp;B2-1)+COUNTIF('Round 1 - Hole by Hole'!B103:B107,”=“&amp;B2-1)+COUNTIF('Round 1 - Hole by Hole'!B110:B114,”=“&amp;B2-1)+COUNTIF('Round 1 - Hole by Hole'!B117:B121,”=“&amp;B2-1)+COUNTIF('Round 1 - Hole by Hole'!B124:B128,”=“&amp;B2-1) +COUNTIF('Round 1 - Hole by Hole'!B131:B135,”=“&amp;B2-1) +COUNTIF('Round 1 - Hole by Hole'!B138:B142,”=“&amp;B2-1) +COUNTIF('Round 1 - Hole by Hole'!B145:B149,”=“&amp;B2-1))</f>
        <v>0</v>
      </c>
      <c r="C5" s="108">
        <f>(COUNTIF('Round 1 - Hole by Hole'!C5:C9,”=“&amp;C2-1)+COUNTIF('Round 1 - Hole by Hole'!C12:C16,”=“&amp;C2-1)+COUNTIF('Round 1 - Hole by Hole'!C19:C23,”=“&amp;C2-1)+COUNTIF('Round 1 - Hole by Hole'!C26:C30,”=“&amp;C2-1)+COUNTIF('Round 1 - Hole by Hole'!C33:C37,”=“&amp;C2-1)+COUNTIF('Round 1 - Hole by Hole'!C40:C44,”=“&amp;C2-1)+COUNTIF('Round 1 - Hole by Hole'!C47:C51,”=“&amp;C2-1)+COUNTIF('Round 1 - Hole by Hole'!C54:C58,”=“&amp;C2-1)+COUNTIF('Round 1 - Hole by Hole'!C61:C65,”=“&amp;C2-1)+COUNTIF('Round 1 - Hole by Hole'!C68:C72,”=“&amp;C2-1)+COUNTIF('Round 1 - Hole by Hole'!C75:C79,”=“&amp;C2-1)+COUNTIF('Round 1 - Hole by Hole'!C82:C86,”=“&amp;C2-1)+COUNTIF('Round 1 - Hole by Hole'!C89:C93,”=“&amp;C2-1)+COUNTIF('Round 1 - Hole by Hole'!C96:C100,”=“&amp;C2-1)+COUNTIF('Round 1 - Hole by Hole'!C103:C107,”=“&amp;C2-1)+COUNTIF('Round 1 - Hole by Hole'!C110:C114,”=“&amp;C2-1)+COUNTIF('Round 1 - Hole by Hole'!C117:C121,”=“&amp;C2-1)+COUNTIF('Round 1 - Hole by Hole'!C124:C128,”=“&amp;C2-1) +COUNTIF('Round 1 - Hole by Hole'!C131:C135,”=“&amp;C2-1) +COUNTIF('Round 1 - Hole by Hole'!C138:C142,”=“&amp;C2-1) +COUNTIF('Round 1 - Hole by Hole'!C145:C149,”=“&amp;C2-1))</f>
        <v>0</v>
      </c>
      <c r="D5" s="70">
        <f>(COUNTIF('Round 1 - Hole by Hole'!D5:D9,”=“&amp;D2-1)+COUNTIF('Round 1 - Hole by Hole'!D12:D16,”=“&amp;D2-1)+COUNTIF('Round 1 - Hole by Hole'!D19:D23,”=“&amp;D2-1)+COUNTIF('Round 1 - Hole by Hole'!D26:D30,”=“&amp;D2-1)+COUNTIF('Round 1 - Hole by Hole'!D33:D37,”=“&amp;D2-1)+COUNTIF('Round 1 - Hole by Hole'!D40:D44,”=“&amp;D2-1)+COUNTIF('Round 1 - Hole by Hole'!D47:D51,”=“&amp;D2-1)+COUNTIF('Round 1 - Hole by Hole'!D54:D58,”=“&amp;D2-1)+COUNTIF('Round 1 - Hole by Hole'!D61:D65,”=“&amp;D2-1)+COUNTIF('Round 1 - Hole by Hole'!D68:D72,”=“&amp;D2-1)+COUNTIF('Round 1 - Hole by Hole'!D75:D79,”=“&amp;D2-1)+COUNTIF('Round 1 - Hole by Hole'!D82:D86,”=“&amp;D2-1)+COUNTIF('Round 1 - Hole by Hole'!D89:D93,”=“&amp;D2-1)+COUNTIF('Round 1 - Hole by Hole'!D96:D100,”=“&amp;D2-1)+COUNTIF('Round 1 - Hole by Hole'!D103:D107,”=“&amp;D2-1)+COUNTIF('Round 1 - Hole by Hole'!D110:D114,”=“&amp;D2-1)+COUNTIF('Round 1 - Hole by Hole'!D117:D121,”=“&amp;D2-1)+COUNTIF('Round 1 - Hole by Hole'!D124:D128,”=“&amp;D2-1) +COUNTIF('Round 1 - Hole by Hole'!D131:D135,”=“&amp;D2-1) +COUNTIF('Round 1 - Hole by Hole'!D138:D142,”=“&amp;D2-1) +COUNTIF('Round 1 - Hole by Hole'!D145:D149,”=“&amp;D2-1))</f>
        <v>0</v>
      </c>
      <c r="E5" s="108">
        <f>(COUNTIF('Round 1 - Hole by Hole'!E5:E9,”=“&amp;E2-1)+COUNTIF('Round 1 - Hole by Hole'!E12:E16,”=“&amp;E2-1)+COUNTIF('Round 1 - Hole by Hole'!E19:E23,”=“&amp;E2-1)+COUNTIF('Round 1 - Hole by Hole'!E26:E30,”=“&amp;E2-1)+COUNTIF('Round 1 - Hole by Hole'!E33:E37,”=“&amp;E2-1)+COUNTIF('Round 1 - Hole by Hole'!E40:E44,”=“&amp;E2-1)+COUNTIF('Round 1 - Hole by Hole'!E47:E51,”=“&amp;E2-1)+COUNTIF('Round 1 - Hole by Hole'!E54:E58,”=“&amp;E2-1)+COUNTIF('Round 1 - Hole by Hole'!E61:E65,”=“&amp;E2-1)+COUNTIF('Round 1 - Hole by Hole'!E68:E72,”=“&amp;E2-1)+COUNTIF('Round 1 - Hole by Hole'!E75:E79,”=“&amp;E2-1)+COUNTIF('Round 1 - Hole by Hole'!E82:E86,”=“&amp;E2-1)+COUNTIF('Round 1 - Hole by Hole'!E89:E93,”=“&amp;E2-1)+COUNTIF('Round 1 - Hole by Hole'!E96:E100,”=“&amp;E2-1)+COUNTIF('Round 1 - Hole by Hole'!E103:E107,”=“&amp;E2-1)+COUNTIF('Round 1 - Hole by Hole'!E110:E114,”=“&amp;E2-1)+COUNTIF('Round 1 - Hole by Hole'!E117:E121,”=“&amp;E2-1)+COUNTIF('Round 1 - Hole by Hole'!E124:E128,”=“&amp;E2-1) +COUNTIF('Round 1 - Hole by Hole'!E131:E135,”=“&amp;E2-1) +COUNTIF('Round 1 - Hole by Hole'!E138:E142,”=“&amp;E2-1) +COUNTIF('Round 1 - Hole by Hole'!E145:E149,”=“&amp;E2-1))</f>
        <v>0</v>
      </c>
      <c r="F5" s="70">
        <f>(COUNTIF('Round 1 - Hole by Hole'!F5:F9,”=“&amp;F2-1)+COUNTIF('Round 1 - Hole by Hole'!F12:F16,”=“&amp;F2-1)+COUNTIF('Round 1 - Hole by Hole'!F19:F23,”=“&amp;F2-1)+COUNTIF('Round 1 - Hole by Hole'!F26:F30,”=“&amp;F2-1)+COUNTIF('Round 1 - Hole by Hole'!F33:F37,”=“&amp;F2-1)+COUNTIF('Round 1 - Hole by Hole'!F40:F44,”=“&amp;F2-1)+COUNTIF('Round 1 - Hole by Hole'!F47:F51,”=“&amp;F2-1)+COUNTIF('Round 1 - Hole by Hole'!F54:F58,”=“&amp;F2-1)+COUNTIF('Round 1 - Hole by Hole'!F61:F65,”=“&amp;F2-1)+COUNTIF('Round 1 - Hole by Hole'!F68:F72,”=“&amp;F2-1)+COUNTIF('Round 1 - Hole by Hole'!F75:F79,”=“&amp;F2-1)+COUNTIF('Round 1 - Hole by Hole'!F82:F86,”=“&amp;F2-1)+COUNTIF('Round 1 - Hole by Hole'!F89:F93,”=“&amp;F2-1)+COUNTIF('Round 1 - Hole by Hole'!F96:F100,”=“&amp;F2-1)+COUNTIF('Round 1 - Hole by Hole'!F103:F107,”=“&amp;F2-1)+COUNTIF('Round 1 - Hole by Hole'!F110:F114,”=“&amp;F2-1)+COUNTIF('Round 1 - Hole by Hole'!F117:F121,”=“&amp;F2-1)+COUNTIF('Round 1 - Hole by Hole'!F124:F128,”=“&amp;F2-1) +COUNTIF('Round 1 - Hole by Hole'!F131:F135,”=“&amp;F2-1) +COUNTIF('Round 1 - Hole by Hole'!F138:F142,”=“&amp;F2-1) +COUNTIF('Round 1 - Hole by Hole'!F145:F149,”=“&amp;F2-1))</f>
        <v>0</v>
      </c>
      <c r="G5" s="108">
        <f>(COUNTIF('Round 1 - Hole by Hole'!G5:G9,”=“&amp;G2-1)+COUNTIF('Round 1 - Hole by Hole'!G12:G16,”=“&amp;G2-1)+COUNTIF('Round 1 - Hole by Hole'!G19:G23,”=“&amp;G2-1)+COUNTIF('Round 1 - Hole by Hole'!G26:G30,”=“&amp;G2-1)+COUNTIF('Round 1 - Hole by Hole'!G33:G37,”=“&amp;G2-1)+COUNTIF('Round 1 - Hole by Hole'!G40:G44,”=“&amp;G2-1)+COUNTIF('Round 1 - Hole by Hole'!G47:G51,”=“&amp;G2-1)+COUNTIF('Round 1 - Hole by Hole'!G54:G58,”=“&amp;G2-1)+COUNTIF('Round 1 - Hole by Hole'!G61:G65,”=“&amp;G2-1)+COUNTIF('Round 1 - Hole by Hole'!G68:G72,”=“&amp;G2-1)+COUNTIF('Round 1 - Hole by Hole'!G75:G79,”=“&amp;G2-1)+COUNTIF('Round 1 - Hole by Hole'!G82:G86,”=“&amp;G2-1)+COUNTIF('Round 1 - Hole by Hole'!G89:G93,”=“&amp;G2-1)+COUNTIF('Round 1 - Hole by Hole'!G96:G100,”=“&amp;G2-1)+COUNTIF('Round 1 - Hole by Hole'!G103:G107,”=“&amp;G2-1)+COUNTIF('Round 1 - Hole by Hole'!G110:G114,”=“&amp;G2-1)+COUNTIF('Round 1 - Hole by Hole'!G117:G121,”=“&amp;G2-1)+COUNTIF('Round 1 - Hole by Hole'!G124:G128,”=“&amp;G2-1) +COUNTIF('Round 1 - Hole by Hole'!G131:G135,”=“&amp;G2-1) +COUNTIF('Round 1 - Hole by Hole'!G138:G142,”=“&amp;G2-1) +COUNTIF('Round 1 - Hole by Hole'!G145:G149,”=“&amp;G2-1))</f>
        <v>0</v>
      </c>
      <c r="H5" s="70">
        <f>(COUNTIF('Round 1 - Hole by Hole'!H5:H9,”=“&amp;H2-1)+COUNTIF('Round 1 - Hole by Hole'!H12:H16,”=“&amp;H2-1)+COUNTIF('Round 1 - Hole by Hole'!H19:H23,”=“&amp;H2-1)+COUNTIF('Round 1 - Hole by Hole'!H26:H30,”=“&amp;H2-1)+COUNTIF('Round 1 - Hole by Hole'!H33:H37,”=“&amp;H2-1)+COUNTIF('Round 1 - Hole by Hole'!H40:H44,”=“&amp;H2-1)+COUNTIF('Round 1 - Hole by Hole'!H47:H51,”=“&amp;H2-1)+COUNTIF('Round 1 - Hole by Hole'!H54:H58,”=“&amp;H2-1)+COUNTIF('Round 1 - Hole by Hole'!H61:H65,”=“&amp;H2-1)+COUNTIF('Round 1 - Hole by Hole'!H68:H72,”=“&amp;H2-1)+COUNTIF('Round 1 - Hole by Hole'!H75:H79,”=“&amp;H2-1)+COUNTIF('Round 1 - Hole by Hole'!H82:H86,”=“&amp;H2-1)+COUNTIF('Round 1 - Hole by Hole'!H89:H93,”=“&amp;H2-1)+COUNTIF('Round 1 - Hole by Hole'!H96:H100,”=“&amp;H2-1)+COUNTIF('Round 1 - Hole by Hole'!H103:H107,”=“&amp;H2-1)+COUNTIF('Round 1 - Hole by Hole'!H110:H114,”=“&amp;H2-1)+COUNTIF('Round 1 - Hole by Hole'!H117:H121,”=“&amp;H2-1)+COUNTIF('Round 1 - Hole by Hole'!H124:H128,”=“&amp;H2-1) +COUNTIF('Round 1 - Hole by Hole'!H131:H135,”=“&amp;H2-1) +COUNTIF('Round 1 - Hole by Hole'!H138:H142,”=“&amp;H2-1) +COUNTIF('Round 1 - Hole by Hole'!H145:H149,”=“&amp;H2-1))</f>
        <v>0</v>
      </c>
      <c r="I5" s="108">
        <f>(COUNTIF('Round 1 - Hole by Hole'!I5:I9,”=“&amp;I2-1)+COUNTIF('Round 1 - Hole by Hole'!I12:I16,”=“&amp;I2-1)+COUNTIF('Round 1 - Hole by Hole'!I19:I23,”=“&amp;I2-1)+COUNTIF('Round 1 - Hole by Hole'!I26:I30,”=“&amp;I2-1)+COUNTIF('Round 1 - Hole by Hole'!I33:I37,”=“&amp;I2-1)+COUNTIF('Round 1 - Hole by Hole'!I40:I44,”=“&amp;I2-1)+COUNTIF('Round 1 - Hole by Hole'!I47:I51,”=“&amp;I2-1)+COUNTIF('Round 1 - Hole by Hole'!I54:I58,”=“&amp;I2-1)+COUNTIF('Round 1 - Hole by Hole'!I61:I65,”=“&amp;I2-1)+COUNTIF('Round 1 - Hole by Hole'!I68:I72,”=“&amp;I2-1)+COUNTIF('Round 1 - Hole by Hole'!I75:I79,”=“&amp;I2-1)+COUNTIF('Round 1 - Hole by Hole'!I82:I86,”=“&amp;I2-1)+COUNTIF('Round 1 - Hole by Hole'!I89:I93,”=“&amp;I2-1)+COUNTIF('Round 1 - Hole by Hole'!I96:I100,”=“&amp;I2-1)+COUNTIF('Round 1 - Hole by Hole'!I103:I107,”=“&amp;I2-1)+COUNTIF('Round 1 - Hole by Hole'!I110:I114,”=“&amp;I2-1)+COUNTIF('Round 1 - Hole by Hole'!I117:I121,”=“&amp;I2-1)+COUNTIF('Round 1 - Hole by Hole'!I124:I128,”=“&amp;I2-1) +COUNTIF('Round 1 - Hole by Hole'!I131:I135,”=“&amp;I2-1) +COUNTIF('Round 1 - Hole by Hole'!I138:I142,”=“&amp;I2-1) +COUNTIF('Round 1 - Hole by Hole'!I145:I149,”=“&amp;I2-1))</f>
        <v>0</v>
      </c>
      <c r="J5" s="70">
        <f>(COUNTIF('Round 1 - Hole by Hole'!J5:J9,”=“&amp;J2-1)+COUNTIF('Round 1 - Hole by Hole'!J12:J16,”=“&amp;J2-1)+COUNTIF('Round 1 - Hole by Hole'!J19:J23,”=“&amp;J2-1)+COUNTIF('Round 1 - Hole by Hole'!J26:J30,”=“&amp;J2-1)+COUNTIF('Round 1 - Hole by Hole'!J33:J37,”=“&amp;J2-1)+COUNTIF('Round 1 - Hole by Hole'!J40:J44,”=“&amp;J2-1)+COUNTIF('Round 1 - Hole by Hole'!J47:J51,”=“&amp;J2-1)+COUNTIF('Round 1 - Hole by Hole'!J54:J58,”=“&amp;J2-1)+COUNTIF('Round 1 - Hole by Hole'!J61:J65,”=“&amp;J2-1)+COUNTIF('Round 1 - Hole by Hole'!J68:J72,”=“&amp;J2-1)+COUNTIF('Round 1 - Hole by Hole'!J75:J79,”=“&amp;J2-1)+COUNTIF('Round 1 - Hole by Hole'!J82:J86,”=“&amp;J2-1)+COUNTIF('Round 1 - Hole by Hole'!J89:J93,”=“&amp;J2-1)+COUNTIF('Round 1 - Hole by Hole'!J96:J100,”=“&amp;J2-1)+COUNTIF('Round 1 - Hole by Hole'!J103:J107,”=“&amp;J2-1)+COUNTIF('Round 1 - Hole by Hole'!J110:J114,”=“&amp;J2-1)+COUNTIF('Round 1 - Hole by Hole'!J117:J121,”=“&amp;J2-1)+COUNTIF('Round 1 - Hole by Hole'!J124:J128,”=“&amp;J2-1) +COUNTIF('Round 1 - Hole by Hole'!J131:J135,”=“&amp;J2-1) +COUNTIF('Round 1 - Hole by Hole'!J138:J142,”=“&amp;J2-1) +COUNTIF('Round 1 - Hole by Hole'!J145:J149,”=“&amp;J2-1))</f>
        <v>0</v>
      </c>
      <c r="K5" s="71"/>
      <c r="L5" s="70">
        <f>(COUNTIF('Round 1 - Hole by Hole'!L5:L9,”=“&amp;L2-1)+COUNTIF('Round 1 - Hole by Hole'!L12:L16,”=“&amp;L2-1)+COUNTIF('Round 1 - Hole by Hole'!L19:L23,”=“&amp;L2-1)+COUNTIF('Round 1 - Hole by Hole'!L26:L30,”=“&amp;L2-1)+COUNTIF('Round 1 - Hole by Hole'!L33:L37,”=“&amp;L2-1)+COUNTIF('Round 1 - Hole by Hole'!L40:L44,”=“&amp;L2-1)+COUNTIF('Round 1 - Hole by Hole'!L47:L51,”=“&amp;L2-1)+COUNTIF('Round 1 - Hole by Hole'!L54:L58,”=“&amp;L2-1)+COUNTIF('Round 1 - Hole by Hole'!L61:L65,”=“&amp;L2-1)+COUNTIF('Round 1 - Hole by Hole'!L68:L72,”=“&amp;L2-1)+COUNTIF('Round 1 - Hole by Hole'!L75:L79,”=“&amp;L2-1)+COUNTIF('Round 1 - Hole by Hole'!L82:L86,”=“&amp;L2-1)+COUNTIF('Round 1 - Hole by Hole'!L89:L93,”=“&amp;L2-1)+COUNTIF('Round 1 - Hole by Hole'!L96:L100,”=“&amp;L2-1)+COUNTIF('Round 1 - Hole by Hole'!L103:L107,”=“&amp;L2-1)+COUNTIF('Round 1 - Hole by Hole'!L110:L114,”=“&amp;L2-1)+COUNTIF('Round 1 - Hole by Hole'!L117:L121,”=“&amp;L2-1)+COUNTIF('Round 1 - Hole by Hole'!L124:L128,”=“&amp;L2-1) +COUNTIF('Round 1 - Hole by Hole'!L131:L135,”=“&amp;L2-1) +COUNTIF('Round 1 - Hole by Hole'!L138:L142,”=“&amp;L2-1) +COUNTIF('Round 1 - Hole by Hole'!L145:L149,”=“&amp;L2-1))</f>
        <v>0</v>
      </c>
      <c r="M5" s="108">
        <f>(COUNTIF('Round 1 - Hole by Hole'!M5:M9,”=“&amp;M2-1)+COUNTIF('Round 1 - Hole by Hole'!M12:M16,”=“&amp;M2-1)+COUNTIF('Round 1 - Hole by Hole'!M19:M23,”=“&amp;M2-1)+COUNTIF('Round 1 - Hole by Hole'!M26:M30,”=“&amp;M2-1)+COUNTIF('Round 1 - Hole by Hole'!M33:M37,”=“&amp;M2-1)+COUNTIF('Round 1 - Hole by Hole'!M40:M44,”=“&amp;M2-1)+COUNTIF('Round 1 - Hole by Hole'!M47:M51,”=“&amp;M2-1)+COUNTIF('Round 1 - Hole by Hole'!M54:M58,”=“&amp;M2-1)+COUNTIF('Round 1 - Hole by Hole'!M61:M65,”=“&amp;M2-1)+COUNTIF('Round 1 - Hole by Hole'!M68:M72,”=“&amp;M2-1)+COUNTIF('Round 1 - Hole by Hole'!M75:M79,”=“&amp;M2-1)+COUNTIF('Round 1 - Hole by Hole'!M82:M86,”=“&amp;M2-1)+COUNTIF('Round 1 - Hole by Hole'!M89:M93,”=“&amp;M2-1)+COUNTIF('Round 1 - Hole by Hole'!M96:M100,”=“&amp;M2-1)+COUNTIF('Round 1 - Hole by Hole'!M103:M107,”=“&amp;M2-1)+COUNTIF('Round 1 - Hole by Hole'!M110:M114,”=“&amp;M2-1)+COUNTIF('Round 1 - Hole by Hole'!M117:M121,”=“&amp;M2-1)+COUNTIF('Round 1 - Hole by Hole'!M124:M128,”=“&amp;M2-1) +COUNTIF('Round 1 - Hole by Hole'!M131:M135,”=“&amp;M2-1) +COUNTIF('Round 1 - Hole by Hole'!M138:M142,”=“&amp;M2-1) +COUNTIF('Round 1 - Hole by Hole'!M145:M149,”=“&amp;M2-1))</f>
        <v>0</v>
      </c>
      <c r="N5" s="70">
        <f>(COUNTIF('Round 1 - Hole by Hole'!N5:N9,”=“&amp;N2-1)+COUNTIF('Round 1 - Hole by Hole'!N12:N16,”=“&amp;N2-1)+COUNTIF('Round 1 - Hole by Hole'!N19:N23,”=“&amp;N2-1)+COUNTIF('Round 1 - Hole by Hole'!N26:N30,”=“&amp;N2-1)+COUNTIF('Round 1 - Hole by Hole'!N33:N37,”=“&amp;N2-1)+COUNTIF('Round 1 - Hole by Hole'!N40:N44,”=“&amp;N2-1)+COUNTIF('Round 1 - Hole by Hole'!N47:N51,”=“&amp;N2-1)+COUNTIF('Round 1 - Hole by Hole'!N54:N58,”=“&amp;N2-1)+COUNTIF('Round 1 - Hole by Hole'!N61:N65,”=“&amp;N2-1)+COUNTIF('Round 1 - Hole by Hole'!N68:N72,”=“&amp;N2-1)+COUNTIF('Round 1 - Hole by Hole'!N75:N79,”=“&amp;N2-1)+COUNTIF('Round 1 - Hole by Hole'!N82:N86,”=“&amp;N2-1)+COUNTIF('Round 1 - Hole by Hole'!N89:N93,”=“&amp;N2-1)+COUNTIF('Round 1 - Hole by Hole'!N96:N100,”=“&amp;N2-1)+COUNTIF('Round 1 - Hole by Hole'!N103:N107,”=“&amp;N2-1)+COUNTIF('Round 1 - Hole by Hole'!N110:N114,”=“&amp;N2-1)+COUNTIF('Round 1 - Hole by Hole'!N117:N121,”=“&amp;N2-1)+COUNTIF('Round 1 - Hole by Hole'!N124:N128,”=“&amp;N2-1) +COUNTIF('Round 1 - Hole by Hole'!N131:N135,”=“&amp;N2-1) +COUNTIF('Round 1 - Hole by Hole'!N138:N142,”=“&amp;N2-1) +COUNTIF('Round 1 - Hole by Hole'!N145:N149,”=“&amp;N2-1))</f>
        <v>0</v>
      </c>
      <c r="O5" s="108">
        <f>(COUNTIF('Round 1 - Hole by Hole'!O5:O9,”=“&amp;O2-1)+COUNTIF('Round 1 - Hole by Hole'!O12:O16,”=“&amp;O2-1)+COUNTIF('Round 1 - Hole by Hole'!O19:O23,”=“&amp;O2-1)+COUNTIF('Round 1 - Hole by Hole'!O26:O30,”=“&amp;O2-1)+COUNTIF('Round 1 - Hole by Hole'!O33:O37,”=“&amp;O2-1)+COUNTIF('Round 1 - Hole by Hole'!O40:O44,”=“&amp;O2-1)+COUNTIF('Round 1 - Hole by Hole'!O47:O51,”=“&amp;O2-1)+COUNTIF('Round 1 - Hole by Hole'!O54:O58,”=“&amp;O2-1)+COUNTIF('Round 1 - Hole by Hole'!O61:O65,”=“&amp;O2-1)+COUNTIF('Round 1 - Hole by Hole'!O68:O72,”=“&amp;O2-1)+COUNTIF('Round 1 - Hole by Hole'!O75:O79,”=“&amp;O2-1)+COUNTIF('Round 1 - Hole by Hole'!O82:O86,”=“&amp;O2-1)+COUNTIF('Round 1 - Hole by Hole'!O89:O93,”=“&amp;O2-1)+COUNTIF('Round 1 - Hole by Hole'!O96:O100,”=“&amp;O2-1)+COUNTIF('Round 1 - Hole by Hole'!O103:O107,”=“&amp;O2-1)+COUNTIF('Round 1 - Hole by Hole'!O110:O114,”=“&amp;O2-1)+COUNTIF('Round 1 - Hole by Hole'!O117:O121,”=“&amp;O2-1)+COUNTIF('Round 1 - Hole by Hole'!O124:O128,”=“&amp;O2-1) +COUNTIF('Round 1 - Hole by Hole'!O131:O135,”=“&amp;O2-1) +COUNTIF('Round 1 - Hole by Hole'!O138:O142,”=“&amp;O2-1) +COUNTIF('Round 1 - Hole by Hole'!O145:O149,”=“&amp;O2-1))</f>
        <v>0</v>
      </c>
      <c r="P5" s="70">
        <f>(COUNTIF('Round 1 - Hole by Hole'!P5:P9,”=“&amp;P2-1)+COUNTIF('Round 1 - Hole by Hole'!P12:P16,”=“&amp;P2-1)+COUNTIF('Round 1 - Hole by Hole'!P19:P23,”=“&amp;P2-1)+COUNTIF('Round 1 - Hole by Hole'!P26:P30,”=“&amp;P2-1)+COUNTIF('Round 1 - Hole by Hole'!P33:P37,”=“&amp;P2-1)+COUNTIF('Round 1 - Hole by Hole'!P40:P44,”=“&amp;P2-1)+COUNTIF('Round 1 - Hole by Hole'!P47:P51,”=“&amp;P2-1)+COUNTIF('Round 1 - Hole by Hole'!P54:P58,”=“&amp;P2-1)+COUNTIF('Round 1 - Hole by Hole'!P61:P65,”=“&amp;P2-1)+COUNTIF('Round 1 - Hole by Hole'!P68:P72,”=“&amp;P2-1)+COUNTIF('Round 1 - Hole by Hole'!P75:P79,”=“&amp;P2-1)+COUNTIF('Round 1 - Hole by Hole'!P82:P86,”=“&amp;P2-1)+COUNTIF('Round 1 - Hole by Hole'!P89:P93,”=“&amp;P2-1)+COUNTIF('Round 1 - Hole by Hole'!P96:P100,”=“&amp;P2-1)+COUNTIF('Round 1 - Hole by Hole'!P103:P107,”=“&amp;P2-1)+COUNTIF('Round 1 - Hole by Hole'!P110:P114,”=“&amp;P2-1)+COUNTIF('Round 1 - Hole by Hole'!P117:P121,”=“&amp;P2-1)+COUNTIF('Round 1 - Hole by Hole'!P124:P128,”=“&amp;P2-1) +COUNTIF('Round 1 - Hole by Hole'!P131:P135,”=“&amp;P2-1) +COUNTIF('Round 1 - Hole by Hole'!P138:P142,”=“&amp;P2-1) +COUNTIF('Round 1 - Hole by Hole'!P145:P149,”=“&amp;P2-1))</f>
        <v>0</v>
      </c>
      <c r="Q5" s="108">
        <f>(COUNTIF('Round 1 - Hole by Hole'!Q5:Q9,”=“&amp;Q2-1)+COUNTIF('Round 1 - Hole by Hole'!Q12:Q16,”=“&amp;Q2-1)+COUNTIF('Round 1 - Hole by Hole'!Q19:Q23,”=“&amp;Q2-1)+COUNTIF('Round 1 - Hole by Hole'!Q26:Q30,”=“&amp;Q2-1)+COUNTIF('Round 1 - Hole by Hole'!Q33:Q37,”=“&amp;Q2-1)+COUNTIF('Round 1 - Hole by Hole'!Q40:Q44,”=“&amp;Q2-1)+COUNTIF('Round 1 - Hole by Hole'!Q47:Q51,”=“&amp;Q2-1)+COUNTIF('Round 1 - Hole by Hole'!Q54:Q58,”=“&amp;Q2-1)+COUNTIF('Round 1 - Hole by Hole'!Q61:Q65,”=“&amp;Q2-1)+COUNTIF('Round 1 - Hole by Hole'!Q68:Q72,”=“&amp;Q2-1)+COUNTIF('Round 1 - Hole by Hole'!Q75:Q79,”=“&amp;Q2-1)+COUNTIF('Round 1 - Hole by Hole'!Q82:Q86,”=“&amp;Q2-1)+COUNTIF('Round 1 - Hole by Hole'!Q89:Q93,”=“&amp;Q2-1)+COUNTIF('Round 1 - Hole by Hole'!Q96:Q100,”=“&amp;Q2-1)+COUNTIF('Round 1 - Hole by Hole'!Q103:Q107,”=“&amp;Q2-1)+COUNTIF('Round 1 - Hole by Hole'!Q110:Q114,”=“&amp;Q2-1)+COUNTIF('Round 1 - Hole by Hole'!Q117:Q121,”=“&amp;Q2-1)+COUNTIF('Round 1 - Hole by Hole'!Q124:Q128,”=“&amp;Q2-1) +COUNTIF('Round 1 - Hole by Hole'!Q131:Q135,”=“&amp;Q2-1) +COUNTIF('Round 1 - Hole by Hole'!Q138:Q142,”=“&amp;Q2-1) +COUNTIF('Round 1 - Hole by Hole'!Q145:Q149,”=“&amp;Q2-1))</f>
        <v>0</v>
      </c>
      <c r="R5" s="70">
        <f>(COUNTIF('Round 1 - Hole by Hole'!R5:R9,”=“&amp;R2-1)+COUNTIF('Round 1 - Hole by Hole'!R12:R16,”=“&amp;R2-1)+COUNTIF('Round 1 - Hole by Hole'!R19:R23,”=“&amp;R2-1)+COUNTIF('Round 1 - Hole by Hole'!R26:R30,”=“&amp;R2-1)+COUNTIF('Round 1 - Hole by Hole'!R33:R37,”=“&amp;R2-1)+COUNTIF('Round 1 - Hole by Hole'!R40:R44,”=“&amp;R2-1)+COUNTIF('Round 1 - Hole by Hole'!R47:R51,”=“&amp;R2-1)+COUNTIF('Round 1 - Hole by Hole'!R54:R58,”=“&amp;R2-1)+COUNTIF('Round 1 - Hole by Hole'!R61:R65,”=“&amp;R2-1)+COUNTIF('Round 1 - Hole by Hole'!R68:R72,”=“&amp;R2-1)+COUNTIF('Round 1 - Hole by Hole'!R75:R79,”=“&amp;R2-1)+COUNTIF('Round 1 - Hole by Hole'!R82:R86,”=“&amp;R2-1)+COUNTIF('Round 1 - Hole by Hole'!R89:R93,”=“&amp;R2-1)+COUNTIF('Round 1 - Hole by Hole'!R96:R100,”=“&amp;R2-1)+COUNTIF('Round 1 - Hole by Hole'!R103:R107,”=“&amp;R2-1)+COUNTIF('Round 1 - Hole by Hole'!R110:R114,”=“&amp;R2-1)+COUNTIF('Round 1 - Hole by Hole'!R117:R121,”=“&amp;R2-1)+COUNTIF('Round 1 - Hole by Hole'!R124:R128,”=“&amp;R2-1) +COUNTIF('Round 1 - Hole by Hole'!R131:R135,”=“&amp;R2-1) +COUNTIF('Round 1 - Hole by Hole'!R138:R142,”=“&amp;R2-1) +COUNTIF('Round 1 - Hole by Hole'!R145:R149,”=“&amp;R2-1))</f>
        <v>0</v>
      </c>
      <c r="S5" s="108">
        <f>(COUNTIF('Round 1 - Hole by Hole'!S5:S9,”=“&amp;S2-1)+COUNTIF('Round 1 - Hole by Hole'!S12:S16,”=“&amp;S2-1)+COUNTIF('Round 1 - Hole by Hole'!S19:S23,”=“&amp;S2-1)+COUNTIF('Round 1 - Hole by Hole'!S26:S30,”=“&amp;S2-1)+COUNTIF('Round 1 - Hole by Hole'!S33:S37,”=“&amp;S2-1)+COUNTIF('Round 1 - Hole by Hole'!S40:S44,”=“&amp;S2-1)+COUNTIF('Round 1 - Hole by Hole'!S47:S51,”=“&amp;S2-1)+COUNTIF('Round 1 - Hole by Hole'!S54:S58,”=“&amp;S2-1)+COUNTIF('Round 1 - Hole by Hole'!S61:S65,”=“&amp;S2-1)+COUNTIF('Round 1 - Hole by Hole'!S68:S72,”=“&amp;S2-1)+COUNTIF('Round 1 - Hole by Hole'!S75:S79,”=“&amp;S2-1)+COUNTIF('Round 1 - Hole by Hole'!S82:S86,”=“&amp;S2-1)+COUNTIF('Round 1 - Hole by Hole'!S89:S93,”=“&amp;S2-1)+COUNTIF('Round 1 - Hole by Hole'!S96:S100,”=“&amp;S2-1)+COUNTIF('Round 1 - Hole by Hole'!S103:S107,”=“&amp;S2-1)+COUNTIF('Round 1 - Hole by Hole'!S110:S114,”=“&amp;S2-1)+COUNTIF('Round 1 - Hole by Hole'!S117:S121,”=“&amp;S2-1)+COUNTIF('Round 1 - Hole by Hole'!S124:S128,”=“&amp;S2-1) +COUNTIF('Round 1 - Hole by Hole'!S131:S135,”=“&amp;S2-1) +COUNTIF('Round 1 - Hole by Hole'!S138:S142,”=“&amp;S2-1) +COUNTIF('Round 1 - Hole by Hole'!S145:S149,”=“&amp;S2-1))</f>
        <v>0</v>
      </c>
      <c r="T5" s="70">
        <f>(COUNTIF('Round 1 - Hole by Hole'!T5:T9,”=“&amp;T2-1)+COUNTIF('Round 1 - Hole by Hole'!T12:T16,”=“&amp;T2-1)+COUNTIF('Round 1 - Hole by Hole'!T19:T23,”=“&amp;T2-1)+COUNTIF('Round 1 - Hole by Hole'!T26:T30,”=“&amp;T2-1)+COUNTIF('Round 1 - Hole by Hole'!T33:T37,”=“&amp;T2-1)+COUNTIF('Round 1 - Hole by Hole'!T40:T44,”=“&amp;T2-1)+COUNTIF('Round 1 - Hole by Hole'!T47:T51,”=“&amp;T2-1)+COUNTIF('Round 1 - Hole by Hole'!T54:T58,”=“&amp;T2-1)+COUNTIF('Round 1 - Hole by Hole'!T61:T65,”=“&amp;T2-1)+COUNTIF('Round 1 - Hole by Hole'!T68:T72,”=“&amp;T2-1)+COUNTIF('Round 1 - Hole by Hole'!T75:T79,”=“&amp;T2-1)+COUNTIF('Round 1 - Hole by Hole'!T82:T86,”=“&amp;T2-1)+COUNTIF('Round 1 - Hole by Hole'!T89:T93,”=“&amp;T2-1)+COUNTIF('Round 1 - Hole by Hole'!T96:T100,”=“&amp;T2-1)+COUNTIF('Round 1 - Hole by Hole'!T103:T107,”=“&amp;T2-1)+COUNTIF('Round 1 - Hole by Hole'!T110:T114,”=“&amp;T2-1)+COUNTIF('Round 1 - Hole by Hole'!T117:T121,”=“&amp;T2-1)+COUNTIF('Round 1 - Hole by Hole'!T124:T128,”=“&amp;T2-1) +COUNTIF('Round 1 - Hole by Hole'!T131:T135,”=“&amp;T2-1) +COUNTIF('Round 1 - Hole by Hole'!T138:T142,”=“&amp;T2-1) +COUNTIF('Round 1 - Hole by Hole'!T145:T149,”=“&amp;T2-1))</f>
        <v>0</v>
      </c>
      <c r="U5" s="72"/>
      <c r="V5" s="73"/>
    </row>
    <row r="6" spans="1:22">
      <c r="A6" s="61" t="s">
        <v>33</v>
      </c>
      <c r="B6" s="70">
        <f>(COUNTIF('Round 1 - Hole by Hole'!B5:B9,”=“&amp;B2)+COUNTIF('Round 1 - Hole by Hole'!B12:B16,”=“&amp;B2)+COUNTIF('Round 1 - Hole by Hole'!B19:B23,”=“&amp;B2)+COUNTIF('Round 1 - Hole by Hole'!B26:B30,”=“&amp;B2)+COUNTIF('Round 1 - Hole by Hole'!B33:B37,”=“&amp;B2)+COUNTIF('Round 1 - Hole by Hole'!B40:B44,”=“&amp;B2)+COUNTIF('Round 1 - Hole by Hole'!B47:B51,”=“&amp;B2)+COUNTIF('Round 1 - Hole by Hole'!B54:B58,”=“&amp;B2)+COUNTIF('Round 1 - Hole by Hole'!B61:B65,”=“&amp;B2)+COUNTIF('Round 1 - Hole by Hole'!B68:B72,”=“&amp;B2)+COUNTIF('Round 1 - Hole by Hole'!B75:B79,”=“&amp;B2)+COUNTIF('Round 1 - Hole by Hole'!B82:B86,”=“&amp;B2)+COUNTIF('Round 1 - Hole by Hole'!B89:B93,”=“&amp;B2)+COUNTIF('Round 1 - Hole by Hole'!B96:B100,”=“&amp;B2)+COUNTIF('Round 1 - Hole by Hole'!B103:B107,”=“&amp;B2)+COUNTIF('Round 1 - Hole by Hole'!B110:B114,”=“&amp;B2)+COUNTIF('Round 1 - Hole by Hole'!B117:B121,”=“&amp;B2)+COUNTIF('Round 1 - Hole by Hole'!B124:B128,”=“&amp;B2) +COUNTIF('Round 1 - Hole by Hole'!B131:B135,”=“&amp;B2) +COUNTIF('Round 1 - Hole by Hole'!B138:B142,”=“&amp;B2) +COUNTIF('Round 1 - Hole by Hole'!B145:B149,”=“&amp;B2))</f>
        <v>0</v>
      </c>
      <c r="C6" s="108">
        <f>(COUNTIF('Round 1 - Hole by Hole'!C5:C9,”=“&amp;C2)+COUNTIF('Round 1 - Hole by Hole'!C12:C16,”=“&amp;C2)+COUNTIF('Round 1 - Hole by Hole'!C19:C23,”=“&amp;C2)+COUNTIF('Round 1 - Hole by Hole'!C26:C30,”=“&amp;C2)+COUNTIF('Round 1 - Hole by Hole'!C33:C37,”=“&amp;C2)+COUNTIF('Round 1 - Hole by Hole'!C40:C44,”=“&amp;C2)+COUNTIF('Round 1 - Hole by Hole'!C47:C51,”=“&amp;C2)+COUNTIF('Round 1 - Hole by Hole'!C54:C58,”=“&amp;C2)+COUNTIF('Round 1 - Hole by Hole'!C61:C65,”=“&amp;C2)+COUNTIF('Round 1 - Hole by Hole'!C68:C72,”=“&amp;C2)+COUNTIF('Round 1 - Hole by Hole'!C75:C79,”=“&amp;C2)+COUNTIF('Round 1 - Hole by Hole'!C82:C86,”=“&amp;C2)+COUNTIF('Round 1 - Hole by Hole'!C89:C93,”=“&amp;C2)+COUNTIF('Round 1 - Hole by Hole'!C96:C100,”=“&amp;C2)+COUNTIF('Round 1 - Hole by Hole'!C103:C107,”=“&amp;C2)+COUNTIF('Round 1 - Hole by Hole'!C110:C114,”=“&amp;C2)+COUNTIF('Round 1 - Hole by Hole'!C117:C121,”=“&amp;C2)+COUNTIF('Round 1 - Hole by Hole'!C124:C128,”=“&amp;C2) +COUNTIF('Round 1 - Hole by Hole'!C131:C135,”=“&amp;C2) +COUNTIF('Round 1 - Hole by Hole'!C138:C142,”=“&amp;C2) +COUNTIF('Round 1 - Hole by Hole'!C145:C149,”=“&amp;C2))</f>
        <v>0</v>
      </c>
      <c r="D6" s="70">
        <f>(COUNTIF('Round 1 - Hole by Hole'!D5:D9,”=“&amp;D2)+COUNTIF('Round 1 - Hole by Hole'!D12:D16,”=“&amp;D2)+COUNTIF('Round 1 - Hole by Hole'!D19:D23,”=“&amp;D2)+COUNTIF('Round 1 - Hole by Hole'!D26:D30,”=“&amp;D2)+COUNTIF('Round 1 - Hole by Hole'!D33:D37,”=“&amp;D2)+COUNTIF('Round 1 - Hole by Hole'!D40:D44,”=“&amp;D2)+COUNTIF('Round 1 - Hole by Hole'!D47:D51,”=“&amp;D2)+COUNTIF('Round 1 - Hole by Hole'!D54:D58,”=“&amp;D2)+COUNTIF('Round 1 - Hole by Hole'!D61:D65,”=“&amp;D2)+COUNTIF('Round 1 - Hole by Hole'!D68:D72,”=“&amp;D2)+COUNTIF('Round 1 - Hole by Hole'!D75:D79,”=“&amp;D2)+COUNTIF('Round 1 - Hole by Hole'!D82:D86,”=“&amp;D2)+COUNTIF('Round 1 - Hole by Hole'!D89:D93,”=“&amp;D2)+COUNTIF('Round 1 - Hole by Hole'!D96:D100,”=“&amp;D2)+COUNTIF('Round 1 - Hole by Hole'!D103:D107,”=“&amp;D2)+COUNTIF('Round 1 - Hole by Hole'!D110:D114,”=“&amp;D2)+COUNTIF('Round 1 - Hole by Hole'!D117:D121,”=“&amp;D2)+COUNTIF('Round 1 - Hole by Hole'!D124:D128,”=“&amp;D2) +COUNTIF('Round 1 - Hole by Hole'!D131:D135,”=“&amp;D2) +COUNTIF('Round 1 - Hole by Hole'!D138:D142,”=“&amp;D2) +COUNTIF('Round 1 - Hole by Hole'!D145:D149,”=“&amp;D2))</f>
        <v>0</v>
      </c>
      <c r="E6" s="108">
        <f>(COUNTIF('Round 1 - Hole by Hole'!E5:E9,”=“&amp;E2)+COUNTIF('Round 1 - Hole by Hole'!E12:E16,”=“&amp;E2)+COUNTIF('Round 1 - Hole by Hole'!E19:E23,”=“&amp;E2)+COUNTIF('Round 1 - Hole by Hole'!E26:E30,”=“&amp;E2)+COUNTIF('Round 1 - Hole by Hole'!E33:E37,”=“&amp;E2)+COUNTIF('Round 1 - Hole by Hole'!E40:E44,”=“&amp;E2)+COUNTIF('Round 1 - Hole by Hole'!E47:E51,”=“&amp;E2)+COUNTIF('Round 1 - Hole by Hole'!E54:E58,”=“&amp;E2)+COUNTIF('Round 1 - Hole by Hole'!E61:E65,”=“&amp;E2)+COUNTIF('Round 1 - Hole by Hole'!E68:E72,”=“&amp;E2)+COUNTIF('Round 1 - Hole by Hole'!E75:E79,”=“&amp;E2)+COUNTIF('Round 1 - Hole by Hole'!E82:E86,”=“&amp;E2)+COUNTIF('Round 1 - Hole by Hole'!E89:E93,”=“&amp;E2)+COUNTIF('Round 1 - Hole by Hole'!E96:E100,”=“&amp;E2)+COUNTIF('Round 1 - Hole by Hole'!E103:E107,”=“&amp;E2)+COUNTIF('Round 1 - Hole by Hole'!E110:E114,”=“&amp;E2)+COUNTIF('Round 1 - Hole by Hole'!E117:E121,”=“&amp;E2)+COUNTIF('Round 1 - Hole by Hole'!E124:E128,”=“&amp;E2) +COUNTIF('Round 1 - Hole by Hole'!E131:E135,”=“&amp;E2) +COUNTIF('Round 1 - Hole by Hole'!E138:E142,”=“&amp;E2) +COUNTIF('Round 1 - Hole by Hole'!E145:E149,”=“&amp;E2))</f>
        <v>0</v>
      </c>
      <c r="F6" s="70">
        <f>(COUNTIF('Round 1 - Hole by Hole'!F5:F9,”=“&amp;F2)+COUNTIF('Round 1 - Hole by Hole'!F12:F16,”=“&amp;F2)+COUNTIF('Round 1 - Hole by Hole'!F19:F23,”=“&amp;F2)+COUNTIF('Round 1 - Hole by Hole'!F26:F30,”=“&amp;F2)+COUNTIF('Round 1 - Hole by Hole'!F33:F37,”=“&amp;F2)+COUNTIF('Round 1 - Hole by Hole'!F40:F44,”=“&amp;F2)+COUNTIF('Round 1 - Hole by Hole'!F47:F51,”=“&amp;F2)+COUNTIF('Round 1 - Hole by Hole'!F54:F58,”=“&amp;F2)+COUNTIF('Round 1 - Hole by Hole'!F61:F65,”=“&amp;F2)+COUNTIF('Round 1 - Hole by Hole'!F68:F72,”=“&amp;F2)+COUNTIF('Round 1 - Hole by Hole'!F75:F79,”=“&amp;F2)+COUNTIF('Round 1 - Hole by Hole'!F82:F86,”=“&amp;F2)+COUNTIF('Round 1 - Hole by Hole'!F89:F93,”=“&amp;F2)+COUNTIF('Round 1 - Hole by Hole'!F96:F100,”=“&amp;F2)+COUNTIF('Round 1 - Hole by Hole'!F103:F107,”=“&amp;F2)+COUNTIF('Round 1 - Hole by Hole'!F110:F114,”=“&amp;F2)+COUNTIF('Round 1 - Hole by Hole'!F117:F121,”=“&amp;F2)+COUNTIF('Round 1 - Hole by Hole'!F124:F128,”=“&amp;F2) +COUNTIF('Round 1 - Hole by Hole'!F131:F135,”=“&amp;F2) +COUNTIF('Round 1 - Hole by Hole'!F138:F142,”=“&amp;F2) +COUNTIF('Round 1 - Hole by Hole'!F145:F149,”=“&amp;F2))</f>
        <v>0</v>
      </c>
      <c r="G6" s="108">
        <f>(COUNTIF('Round 1 - Hole by Hole'!G5:G9,”=“&amp;G2)+COUNTIF('Round 1 - Hole by Hole'!G12:G16,”=“&amp;G2)+COUNTIF('Round 1 - Hole by Hole'!G19:G23,”=“&amp;G2)+COUNTIF('Round 1 - Hole by Hole'!G26:G30,”=“&amp;G2)+COUNTIF('Round 1 - Hole by Hole'!G33:G37,”=“&amp;G2)+COUNTIF('Round 1 - Hole by Hole'!G40:G44,”=“&amp;G2)+COUNTIF('Round 1 - Hole by Hole'!G47:G51,”=“&amp;G2)+COUNTIF('Round 1 - Hole by Hole'!G54:G58,”=“&amp;G2)+COUNTIF('Round 1 - Hole by Hole'!G61:G65,”=“&amp;G2)+COUNTIF('Round 1 - Hole by Hole'!G68:G72,”=“&amp;G2)+COUNTIF('Round 1 - Hole by Hole'!G75:G79,”=“&amp;G2)+COUNTIF('Round 1 - Hole by Hole'!G82:G86,”=“&amp;G2)+COUNTIF('Round 1 - Hole by Hole'!G89:G93,”=“&amp;G2)+COUNTIF('Round 1 - Hole by Hole'!G96:G100,”=“&amp;G2)+COUNTIF('Round 1 - Hole by Hole'!G103:G107,”=“&amp;G2)+COUNTIF('Round 1 - Hole by Hole'!G110:G114,”=“&amp;G2)+COUNTIF('Round 1 - Hole by Hole'!G117:G121,”=“&amp;G2)+COUNTIF('Round 1 - Hole by Hole'!G124:G128,”=“&amp;G2) +COUNTIF('Round 1 - Hole by Hole'!G131:G135,”=“&amp;G2) +COUNTIF('Round 1 - Hole by Hole'!G138:G142,”=“&amp;G2) +COUNTIF('Round 1 - Hole by Hole'!G145:G149,”=“&amp;G2))</f>
        <v>0</v>
      </c>
      <c r="H6" s="70">
        <f>(COUNTIF('Round 1 - Hole by Hole'!H5:H9,”=“&amp;H2)+COUNTIF('Round 1 - Hole by Hole'!H12:H16,”=“&amp;H2)+COUNTIF('Round 1 - Hole by Hole'!H19:H23,”=“&amp;H2)+COUNTIF('Round 1 - Hole by Hole'!H26:H30,”=“&amp;H2)+COUNTIF('Round 1 - Hole by Hole'!H33:H37,”=“&amp;H2)+COUNTIF('Round 1 - Hole by Hole'!H40:H44,”=“&amp;H2)+COUNTIF('Round 1 - Hole by Hole'!H47:H51,”=“&amp;H2)+COUNTIF('Round 1 - Hole by Hole'!H54:H58,”=“&amp;H2)+COUNTIF('Round 1 - Hole by Hole'!H61:H65,”=“&amp;H2)+COUNTIF('Round 1 - Hole by Hole'!H68:H72,”=“&amp;H2)+COUNTIF('Round 1 - Hole by Hole'!H75:H79,”=“&amp;H2)+COUNTIF('Round 1 - Hole by Hole'!H82:H86,”=“&amp;H2)+COUNTIF('Round 1 - Hole by Hole'!H89:H93,”=“&amp;H2)+COUNTIF('Round 1 - Hole by Hole'!H96:H100,”=“&amp;H2)+COUNTIF('Round 1 - Hole by Hole'!H103:H107,”=“&amp;H2)+COUNTIF('Round 1 - Hole by Hole'!H110:H114,”=“&amp;H2)+COUNTIF('Round 1 - Hole by Hole'!H117:H121,”=“&amp;H2)+COUNTIF('Round 1 - Hole by Hole'!H124:H128,”=“&amp;H2) +COUNTIF('Round 1 - Hole by Hole'!H131:H135,”=“&amp;H2) +COUNTIF('Round 1 - Hole by Hole'!H138:H142,”=“&amp;H2) +COUNTIF('Round 1 - Hole by Hole'!H145:H149,”=“&amp;H2))</f>
        <v>0</v>
      </c>
      <c r="I6" s="108">
        <f>(COUNTIF('Round 1 - Hole by Hole'!I5:I9,”=“&amp;I2)+COUNTIF('Round 1 - Hole by Hole'!I12:I16,”=“&amp;I2)+COUNTIF('Round 1 - Hole by Hole'!I19:I23,”=“&amp;I2)+COUNTIF('Round 1 - Hole by Hole'!I26:I30,”=“&amp;I2)+COUNTIF('Round 1 - Hole by Hole'!I33:I37,”=“&amp;I2)+COUNTIF('Round 1 - Hole by Hole'!I40:I44,”=“&amp;I2)+COUNTIF('Round 1 - Hole by Hole'!I47:I51,”=“&amp;I2)+COUNTIF('Round 1 - Hole by Hole'!I54:I58,”=“&amp;I2)+COUNTIF('Round 1 - Hole by Hole'!I61:I65,”=“&amp;I2)+COUNTIF('Round 1 - Hole by Hole'!I68:I72,”=“&amp;I2)+COUNTIF('Round 1 - Hole by Hole'!I75:I79,”=“&amp;I2)+COUNTIF('Round 1 - Hole by Hole'!I82:I86,”=“&amp;I2)+COUNTIF('Round 1 - Hole by Hole'!I89:I93,”=“&amp;I2)+COUNTIF('Round 1 - Hole by Hole'!I96:I100,”=“&amp;I2)+COUNTIF('Round 1 - Hole by Hole'!I103:I107,”=“&amp;I2)+COUNTIF('Round 1 - Hole by Hole'!I110:I114,”=“&amp;I2)+COUNTIF('Round 1 - Hole by Hole'!I117:I121,”=“&amp;I2)+COUNTIF('Round 1 - Hole by Hole'!I124:I128,”=“&amp;I2) +COUNTIF('Round 1 - Hole by Hole'!I131:I135,”=“&amp;I2) +COUNTIF('Round 1 - Hole by Hole'!I138:I142,”=“&amp;I2) +COUNTIF('Round 1 - Hole by Hole'!I145:I149,”=“&amp;I2))</f>
        <v>0</v>
      </c>
      <c r="J6" s="70">
        <f>(COUNTIF('Round 1 - Hole by Hole'!J5:J9,”=“&amp;J2)+COUNTIF('Round 1 - Hole by Hole'!J12:J16,”=“&amp;J2)+COUNTIF('Round 1 - Hole by Hole'!J19:J23,”=“&amp;J2)+COUNTIF('Round 1 - Hole by Hole'!J26:J30,”=“&amp;J2)+COUNTIF('Round 1 - Hole by Hole'!J33:J37,”=“&amp;J2)+COUNTIF('Round 1 - Hole by Hole'!J40:J44,”=“&amp;J2)+COUNTIF('Round 1 - Hole by Hole'!J47:J51,”=“&amp;J2)+COUNTIF('Round 1 - Hole by Hole'!J54:J58,”=“&amp;J2)+COUNTIF('Round 1 - Hole by Hole'!J61:J65,”=“&amp;J2)+COUNTIF('Round 1 - Hole by Hole'!J68:J72,”=“&amp;J2)+COUNTIF('Round 1 - Hole by Hole'!J75:J79,”=“&amp;J2)+COUNTIF('Round 1 - Hole by Hole'!J82:J86,”=“&amp;J2)+COUNTIF('Round 1 - Hole by Hole'!J89:J93,”=“&amp;J2)+COUNTIF('Round 1 - Hole by Hole'!J96:J100,”=“&amp;J2)+COUNTIF('Round 1 - Hole by Hole'!J103:J107,”=“&amp;J2)+COUNTIF('Round 1 - Hole by Hole'!J110:J114,”=“&amp;J2)+COUNTIF('Round 1 - Hole by Hole'!J117:J121,”=“&amp;J2)+COUNTIF('Round 1 - Hole by Hole'!J124:J128,”=“&amp;J2) +COUNTIF('Round 1 - Hole by Hole'!J131:J135,”=“&amp;J2) +COUNTIF('Round 1 - Hole by Hole'!J138:J142,”=“&amp;J2) +COUNTIF('Round 1 - Hole by Hole'!J145:J149,”=“&amp;J2))</f>
        <v>0</v>
      </c>
      <c r="K6" s="71"/>
      <c r="L6" s="70">
        <f>(COUNTIF('Round 1 - Hole by Hole'!L5:L9,”=“&amp;L2)+COUNTIF('Round 1 - Hole by Hole'!L12:L16,”=“&amp;L2)+COUNTIF('Round 1 - Hole by Hole'!L19:L23,”=“&amp;L2)+COUNTIF('Round 1 - Hole by Hole'!L26:L30,”=“&amp;L2)+COUNTIF('Round 1 - Hole by Hole'!L33:L37,”=“&amp;L2)+COUNTIF('Round 1 - Hole by Hole'!L40:L44,”=“&amp;L2)+COUNTIF('Round 1 - Hole by Hole'!L47:L51,”=“&amp;L2)+COUNTIF('Round 1 - Hole by Hole'!L54:L58,”=“&amp;L2)+COUNTIF('Round 1 - Hole by Hole'!L61:L65,”=“&amp;L2)+COUNTIF('Round 1 - Hole by Hole'!L68:L72,”=“&amp;L2)+COUNTIF('Round 1 - Hole by Hole'!L75:L79,”=“&amp;L2)+COUNTIF('Round 1 - Hole by Hole'!L82:L86,”=“&amp;L2)+COUNTIF('Round 1 - Hole by Hole'!L89:L93,”=“&amp;L2)+COUNTIF('Round 1 - Hole by Hole'!L96:L100,”=“&amp;L2)+COUNTIF('Round 1 - Hole by Hole'!L103:L107,”=“&amp;L2)+COUNTIF('Round 1 - Hole by Hole'!L110:L114,”=“&amp;L2)+COUNTIF('Round 1 - Hole by Hole'!L117:L121,”=“&amp;L2)+COUNTIF('Round 1 - Hole by Hole'!L124:L128,”=“&amp;L2) +COUNTIF('Round 1 - Hole by Hole'!L131:L135,”=“&amp;L2) +COUNTIF('Round 1 - Hole by Hole'!L138:L142,”=“&amp;L2) +COUNTIF('Round 1 - Hole by Hole'!L145:L149,”=“&amp;L2))</f>
        <v>0</v>
      </c>
      <c r="M6" s="108">
        <f>(COUNTIF('Round 1 - Hole by Hole'!M5:M9,”=“&amp;M2)+COUNTIF('Round 1 - Hole by Hole'!M12:M16,”=“&amp;M2)+COUNTIF('Round 1 - Hole by Hole'!M19:M23,”=“&amp;M2)+COUNTIF('Round 1 - Hole by Hole'!M26:M30,”=“&amp;M2)+COUNTIF('Round 1 - Hole by Hole'!M33:M37,”=“&amp;M2)+COUNTIF('Round 1 - Hole by Hole'!M40:M44,”=“&amp;M2)+COUNTIF('Round 1 - Hole by Hole'!M47:M51,”=“&amp;M2)+COUNTIF('Round 1 - Hole by Hole'!M54:M58,”=“&amp;M2)+COUNTIF('Round 1 - Hole by Hole'!M61:M65,”=“&amp;M2)+COUNTIF('Round 1 - Hole by Hole'!M68:M72,”=“&amp;M2)+COUNTIF('Round 1 - Hole by Hole'!M75:M79,”=“&amp;M2)+COUNTIF('Round 1 - Hole by Hole'!M82:M86,”=“&amp;M2)+COUNTIF('Round 1 - Hole by Hole'!M89:M93,”=“&amp;M2)+COUNTIF('Round 1 - Hole by Hole'!M96:M100,”=“&amp;M2)+COUNTIF('Round 1 - Hole by Hole'!M103:M107,”=“&amp;M2)+COUNTIF('Round 1 - Hole by Hole'!M110:M114,”=“&amp;M2)+COUNTIF('Round 1 - Hole by Hole'!M117:M121,”=“&amp;M2)+COUNTIF('Round 1 - Hole by Hole'!M124:M128,”=“&amp;M2) +COUNTIF('Round 1 - Hole by Hole'!M131:M135,”=“&amp;M2) +COUNTIF('Round 1 - Hole by Hole'!M138:M142,”=“&amp;M2) +COUNTIF('Round 1 - Hole by Hole'!M145:M149,”=“&amp;M2))</f>
        <v>0</v>
      </c>
      <c r="N6" s="70">
        <f>(COUNTIF('Round 1 - Hole by Hole'!N5:N9,”=“&amp;N2)+COUNTIF('Round 1 - Hole by Hole'!N12:N16,”=“&amp;N2)+COUNTIF('Round 1 - Hole by Hole'!N19:N23,”=“&amp;N2)+COUNTIF('Round 1 - Hole by Hole'!N26:N30,”=“&amp;N2)+COUNTIF('Round 1 - Hole by Hole'!N33:N37,”=“&amp;N2)+COUNTIF('Round 1 - Hole by Hole'!N40:N44,”=“&amp;N2)+COUNTIF('Round 1 - Hole by Hole'!N47:N51,”=“&amp;N2)+COUNTIF('Round 1 - Hole by Hole'!N54:N58,”=“&amp;N2)+COUNTIF('Round 1 - Hole by Hole'!N61:N65,”=“&amp;N2)+COUNTIF('Round 1 - Hole by Hole'!N68:N72,”=“&amp;N2)+COUNTIF('Round 1 - Hole by Hole'!N75:N79,”=“&amp;N2)+COUNTIF('Round 1 - Hole by Hole'!N82:N86,”=“&amp;N2)+COUNTIF('Round 1 - Hole by Hole'!N89:N93,”=“&amp;N2)+COUNTIF('Round 1 - Hole by Hole'!N96:N100,”=“&amp;N2)+COUNTIF('Round 1 - Hole by Hole'!N103:N107,”=“&amp;N2)+COUNTIF('Round 1 - Hole by Hole'!N110:N114,”=“&amp;N2)+COUNTIF('Round 1 - Hole by Hole'!N117:N121,”=“&amp;N2)+COUNTIF('Round 1 - Hole by Hole'!N124:N128,”=“&amp;N2) +COUNTIF('Round 1 - Hole by Hole'!N131:N135,”=“&amp;N2) +COUNTIF('Round 1 - Hole by Hole'!N138:N142,”=“&amp;N2) +COUNTIF('Round 1 - Hole by Hole'!N145:N149,”=“&amp;N2))</f>
        <v>0</v>
      </c>
      <c r="O6" s="108">
        <f>(COUNTIF('Round 1 - Hole by Hole'!O5:O9,”=“&amp;O2)+COUNTIF('Round 1 - Hole by Hole'!O12:O16,”=“&amp;O2)+COUNTIF('Round 1 - Hole by Hole'!O19:O23,”=“&amp;O2)+COUNTIF('Round 1 - Hole by Hole'!O26:O30,”=“&amp;O2)+COUNTIF('Round 1 - Hole by Hole'!O33:O37,”=“&amp;O2)+COUNTIF('Round 1 - Hole by Hole'!O40:O44,”=“&amp;O2)+COUNTIF('Round 1 - Hole by Hole'!O47:O51,”=“&amp;O2)+COUNTIF('Round 1 - Hole by Hole'!O54:O58,”=“&amp;O2)+COUNTIF('Round 1 - Hole by Hole'!O61:O65,”=“&amp;O2)+COUNTIF('Round 1 - Hole by Hole'!O68:O72,”=“&amp;O2)+COUNTIF('Round 1 - Hole by Hole'!O75:O79,”=“&amp;O2)+COUNTIF('Round 1 - Hole by Hole'!O82:O86,”=“&amp;O2)+COUNTIF('Round 1 - Hole by Hole'!O89:O93,”=“&amp;O2)+COUNTIF('Round 1 - Hole by Hole'!O96:O100,”=“&amp;O2)+COUNTIF('Round 1 - Hole by Hole'!O103:O107,”=“&amp;O2)+COUNTIF('Round 1 - Hole by Hole'!O110:O114,”=“&amp;O2)+COUNTIF('Round 1 - Hole by Hole'!O117:O121,”=“&amp;O2)+COUNTIF('Round 1 - Hole by Hole'!O124:O128,”=“&amp;O2) +COUNTIF('Round 1 - Hole by Hole'!O131:O135,”=“&amp;O2) +COUNTIF('Round 1 - Hole by Hole'!O138:O142,”=“&amp;O2) +COUNTIF('Round 1 - Hole by Hole'!O145:O149,”=“&amp;O2))</f>
        <v>0</v>
      </c>
      <c r="P6" s="70">
        <f>(COUNTIF('Round 1 - Hole by Hole'!P5:P9,”=“&amp;P2)+COUNTIF('Round 1 - Hole by Hole'!P12:P16,”=“&amp;P2)+COUNTIF('Round 1 - Hole by Hole'!P19:P23,”=“&amp;P2)+COUNTIF('Round 1 - Hole by Hole'!P26:P30,”=“&amp;P2)+COUNTIF('Round 1 - Hole by Hole'!P33:P37,”=“&amp;P2)+COUNTIF('Round 1 - Hole by Hole'!P40:P44,”=“&amp;P2)+COUNTIF('Round 1 - Hole by Hole'!P47:P51,”=“&amp;P2)+COUNTIF('Round 1 - Hole by Hole'!P54:P58,”=“&amp;P2)+COUNTIF('Round 1 - Hole by Hole'!P61:P65,”=“&amp;P2)+COUNTIF('Round 1 - Hole by Hole'!P68:P72,”=“&amp;P2)+COUNTIF('Round 1 - Hole by Hole'!P75:P79,”=“&amp;P2)+COUNTIF('Round 1 - Hole by Hole'!P82:P86,”=“&amp;P2)+COUNTIF('Round 1 - Hole by Hole'!P89:P93,”=“&amp;P2)+COUNTIF('Round 1 - Hole by Hole'!P96:P100,”=“&amp;P2)+COUNTIF('Round 1 - Hole by Hole'!P103:P107,”=“&amp;P2)+COUNTIF('Round 1 - Hole by Hole'!P110:P114,”=“&amp;P2)+COUNTIF('Round 1 - Hole by Hole'!P117:P121,”=“&amp;P2)+COUNTIF('Round 1 - Hole by Hole'!P124:P128,”=“&amp;P2) +COUNTIF('Round 1 - Hole by Hole'!P131:P135,”=“&amp;P2) +COUNTIF('Round 1 - Hole by Hole'!P138:P142,”=“&amp;P2) +COUNTIF('Round 1 - Hole by Hole'!P145:P149,”=“&amp;P2))</f>
        <v>0</v>
      </c>
      <c r="Q6" s="108">
        <f>(COUNTIF('Round 1 - Hole by Hole'!Q5:Q9,”=“&amp;Q2)+COUNTIF('Round 1 - Hole by Hole'!Q12:Q16,”=“&amp;Q2)+COUNTIF('Round 1 - Hole by Hole'!Q19:Q23,”=“&amp;Q2)+COUNTIF('Round 1 - Hole by Hole'!Q26:Q30,”=“&amp;Q2)+COUNTIF('Round 1 - Hole by Hole'!Q33:Q37,”=“&amp;Q2)+COUNTIF('Round 1 - Hole by Hole'!Q40:Q44,”=“&amp;Q2)+COUNTIF('Round 1 - Hole by Hole'!Q47:Q51,”=“&amp;Q2)+COUNTIF('Round 1 - Hole by Hole'!Q54:Q58,”=“&amp;Q2)+COUNTIF('Round 1 - Hole by Hole'!Q61:Q65,”=“&amp;Q2)+COUNTIF('Round 1 - Hole by Hole'!Q68:Q72,”=“&amp;Q2)+COUNTIF('Round 1 - Hole by Hole'!Q75:Q79,”=“&amp;Q2)+COUNTIF('Round 1 - Hole by Hole'!Q82:Q86,”=“&amp;Q2)+COUNTIF('Round 1 - Hole by Hole'!Q89:Q93,”=“&amp;Q2)+COUNTIF('Round 1 - Hole by Hole'!Q96:Q100,”=“&amp;Q2)+COUNTIF('Round 1 - Hole by Hole'!Q103:Q107,”=“&amp;Q2)+COUNTIF('Round 1 - Hole by Hole'!Q110:Q114,”=“&amp;Q2)+COUNTIF('Round 1 - Hole by Hole'!Q117:Q121,”=“&amp;Q2)+COUNTIF('Round 1 - Hole by Hole'!Q124:Q128,”=“&amp;Q2) +COUNTIF('Round 1 - Hole by Hole'!Q131:Q135,”=“&amp;Q2) +COUNTIF('Round 1 - Hole by Hole'!Q138:Q142,”=“&amp;Q2) +COUNTIF('Round 1 - Hole by Hole'!Q145:Q149,”=“&amp;Q2))</f>
        <v>0</v>
      </c>
      <c r="R6" s="70">
        <f>(COUNTIF('Round 1 - Hole by Hole'!R5:R9,”=“&amp;R2)+COUNTIF('Round 1 - Hole by Hole'!R12:R16,”=“&amp;R2)+COUNTIF('Round 1 - Hole by Hole'!R19:R23,”=“&amp;R2)+COUNTIF('Round 1 - Hole by Hole'!R26:R30,”=“&amp;R2)+COUNTIF('Round 1 - Hole by Hole'!R33:R37,”=“&amp;R2)+COUNTIF('Round 1 - Hole by Hole'!R40:R44,”=“&amp;R2)+COUNTIF('Round 1 - Hole by Hole'!R47:R51,”=“&amp;R2)+COUNTIF('Round 1 - Hole by Hole'!R54:R58,”=“&amp;R2)+COUNTIF('Round 1 - Hole by Hole'!R61:R65,”=“&amp;R2)+COUNTIF('Round 1 - Hole by Hole'!R68:R72,”=“&amp;R2)+COUNTIF('Round 1 - Hole by Hole'!R75:R79,”=“&amp;R2)+COUNTIF('Round 1 - Hole by Hole'!R82:R86,”=“&amp;R2)+COUNTIF('Round 1 - Hole by Hole'!R89:R93,”=“&amp;R2)+COUNTIF('Round 1 - Hole by Hole'!R96:R100,”=“&amp;R2)+COUNTIF('Round 1 - Hole by Hole'!R103:R107,”=“&amp;R2)+COUNTIF('Round 1 - Hole by Hole'!R110:R114,”=“&amp;R2)+COUNTIF('Round 1 - Hole by Hole'!R117:R121,”=“&amp;R2)+COUNTIF('Round 1 - Hole by Hole'!R124:R128,”=“&amp;R2) +COUNTIF('Round 1 - Hole by Hole'!R131:R135,”=“&amp;R2) +COUNTIF('Round 1 - Hole by Hole'!R138:R142,”=“&amp;R2) +COUNTIF('Round 1 - Hole by Hole'!R145:R149,”=“&amp;R2))</f>
        <v>0</v>
      </c>
      <c r="S6" s="108">
        <f>(COUNTIF('Round 1 - Hole by Hole'!S5:S9,”=“&amp;S2)+COUNTIF('Round 1 - Hole by Hole'!S12:S16,”=“&amp;S2)+COUNTIF('Round 1 - Hole by Hole'!S19:S23,”=“&amp;S2)+COUNTIF('Round 1 - Hole by Hole'!S26:S30,”=“&amp;S2)+COUNTIF('Round 1 - Hole by Hole'!S33:S37,”=“&amp;S2)+COUNTIF('Round 1 - Hole by Hole'!S40:S44,”=“&amp;S2)+COUNTIF('Round 1 - Hole by Hole'!S47:S51,”=“&amp;S2)+COUNTIF('Round 1 - Hole by Hole'!S54:S58,”=“&amp;S2)+COUNTIF('Round 1 - Hole by Hole'!S61:S65,”=“&amp;S2)+COUNTIF('Round 1 - Hole by Hole'!S68:S72,”=“&amp;S2)+COUNTIF('Round 1 - Hole by Hole'!S75:S79,”=“&amp;S2)+COUNTIF('Round 1 - Hole by Hole'!S82:S86,”=“&amp;S2)+COUNTIF('Round 1 - Hole by Hole'!S89:S93,”=“&amp;S2)+COUNTIF('Round 1 - Hole by Hole'!S96:S100,”=“&amp;S2)+COUNTIF('Round 1 - Hole by Hole'!S103:S107,”=“&amp;S2)+COUNTIF('Round 1 - Hole by Hole'!S110:S114,”=“&amp;S2)+COUNTIF('Round 1 - Hole by Hole'!S117:S121,”=“&amp;S2)+COUNTIF('Round 1 - Hole by Hole'!S124:S128,”=“&amp;S2) +COUNTIF('Round 1 - Hole by Hole'!S131:S135,”=“&amp;S2) +COUNTIF('Round 1 - Hole by Hole'!S138:S142,”=“&amp;S2) +COUNTIF('Round 1 - Hole by Hole'!S145:S149,”=“&amp;S2))</f>
        <v>0</v>
      </c>
      <c r="T6" s="70">
        <f>(COUNTIF('Round 1 - Hole by Hole'!T5:T9,”=“&amp;T2)+COUNTIF('Round 1 - Hole by Hole'!T12:T16,”=“&amp;T2)+COUNTIF('Round 1 - Hole by Hole'!T19:T23,”=“&amp;T2)+COUNTIF('Round 1 - Hole by Hole'!T26:T30,”=“&amp;T2)+COUNTIF('Round 1 - Hole by Hole'!T33:T37,”=“&amp;T2)+COUNTIF('Round 1 - Hole by Hole'!T40:T44,”=“&amp;T2)+COUNTIF('Round 1 - Hole by Hole'!T47:T51,”=“&amp;T2)+COUNTIF('Round 1 - Hole by Hole'!T54:T58,”=“&amp;T2)+COUNTIF('Round 1 - Hole by Hole'!T61:T65,”=“&amp;T2)+COUNTIF('Round 1 - Hole by Hole'!T68:T72,”=“&amp;T2)+COUNTIF('Round 1 - Hole by Hole'!T75:T79,”=“&amp;T2)+COUNTIF('Round 1 - Hole by Hole'!T82:T86,”=“&amp;T2)+COUNTIF('Round 1 - Hole by Hole'!T89:T93,”=“&amp;T2)+COUNTIF('Round 1 - Hole by Hole'!T96:T100,”=“&amp;T2)+COUNTIF('Round 1 - Hole by Hole'!T103:T107,”=“&amp;T2)+COUNTIF('Round 1 - Hole by Hole'!T110:T114,”=“&amp;T2)+COUNTIF('Round 1 - Hole by Hole'!T117:T121,”=“&amp;T2)+COUNTIF('Round 1 - Hole by Hole'!T124:T128,”=“&amp;T2) +COUNTIF('Round 1 - Hole by Hole'!T131:T135,”=“&amp;T2) +COUNTIF('Round 1 - Hole by Hole'!T138:T142,”=“&amp;T2) +COUNTIF('Round 1 - Hole by Hole'!T145:T149,”=“&amp;T2))</f>
        <v>0</v>
      </c>
      <c r="U6" s="72"/>
      <c r="V6" s="73"/>
    </row>
    <row r="7" spans="1:22">
      <c r="A7" s="61" t="s">
        <v>34</v>
      </c>
      <c r="B7" s="70">
        <f>(COUNTIF('Round 1 - Hole by Hole'!B5:B9,”=“&amp;B2+1)+COUNTIF('Round 1 - Hole by Hole'!B12:B16,”=“&amp;B2+1)+COUNTIF('Round 1 - Hole by Hole'!B19:B23,”=“&amp;B2+1)+COUNTIF('Round 1 - Hole by Hole'!B26:B30,”=“&amp;B2+1)+COUNTIF('Round 1 - Hole by Hole'!B33:B37,”=“&amp;B2+1)+COUNTIF('Round 1 - Hole by Hole'!B40:B44,”=“&amp;B2+1)+COUNTIF('Round 1 - Hole by Hole'!B47:B51,”=“&amp;B2+1)+COUNTIF('Round 1 - Hole by Hole'!B54:B58,”=“&amp;B2+1)+COUNTIF('Round 1 - Hole by Hole'!B61:B65,”=“&amp;B2+1)+COUNTIF('Round 1 - Hole by Hole'!B68:B72,”=“&amp;B2+1)+COUNTIF('Round 1 - Hole by Hole'!B75:B79,”=“&amp;B2+1)+COUNTIF('Round 1 - Hole by Hole'!B82:B86,”=“&amp;B2+1)+COUNTIF('Round 1 - Hole by Hole'!B89:B93,”=“&amp;B2+1)+COUNTIF('Round 1 - Hole by Hole'!B96:B100,”=“&amp;B2+1)+COUNTIF('Round 1 - Hole by Hole'!B103:B107,”=“&amp;B2+1)+COUNTIF('Round 1 - Hole by Hole'!B110:B114,”=“&amp;B2+1)+COUNTIF('Round 1 - Hole by Hole'!B117:B121,”=“&amp;B2+1)+COUNTIF('Round 1 - Hole by Hole'!B124:B128,”=“&amp;B2+1) +COUNTIF('Round 1 - Hole by Hole'!B131:B135,”=“&amp;B2+1) +COUNTIF('Round 1 - Hole by Hole'!B138:B142,”=“&amp;B2+1) +COUNTIF('Round 1 - Hole by Hole'!B145:B149,”=“&amp;B2+1))</f>
        <v>0</v>
      </c>
      <c r="C7" s="108">
        <f>(COUNTIF('Round 1 - Hole by Hole'!C5:C9,”=“&amp;C2+1)+COUNTIF('Round 1 - Hole by Hole'!C12:C16,”=“&amp;C2+1)+COUNTIF('Round 1 - Hole by Hole'!C19:C23,”=“&amp;C2+1)+COUNTIF('Round 1 - Hole by Hole'!C26:C30,”=“&amp;C2+1)+COUNTIF('Round 1 - Hole by Hole'!C33:C37,”=“&amp;C2+1)+COUNTIF('Round 1 - Hole by Hole'!C40:C44,”=“&amp;C2+1)+COUNTIF('Round 1 - Hole by Hole'!C47:C51,”=“&amp;C2+1)+COUNTIF('Round 1 - Hole by Hole'!C54:C58,”=“&amp;C2+1)+COUNTIF('Round 1 - Hole by Hole'!C61:C65,”=“&amp;C2+1)+COUNTIF('Round 1 - Hole by Hole'!C68:C72,”=“&amp;C2+1)+COUNTIF('Round 1 - Hole by Hole'!C75:C79,”=“&amp;C2+1)+COUNTIF('Round 1 - Hole by Hole'!C82:C86,”=“&amp;C2+1)+COUNTIF('Round 1 - Hole by Hole'!C89:C93,”=“&amp;C2+1)+COUNTIF('Round 1 - Hole by Hole'!C96:C100,”=“&amp;C2+1)+COUNTIF('Round 1 - Hole by Hole'!C103:C107,”=“&amp;C2+1)+COUNTIF('Round 1 - Hole by Hole'!C110:C114,”=“&amp;C2+1)+COUNTIF('Round 1 - Hole by Hole'!C117:C121,”=“&amp;C2+1)+COUNTIF('Round 1 - Hole by Hole'!C124:C128,”=“&amp;C2+1) +COUNTIF('Round 1 - Hole by Hole'!C131:C135,”=“&amp;C2+1) +COUNTIF('Round 1 - Hole by Hole'!C138:C142,”=“&amp;C2+1) +COUNTIF('Round 1 - Hole by Hole'!C145:C149,”=“&amp;C2+1))</f>
        <v>0</v>
      </c>
      <c r="D7" s="70">
        <f>(COUNTIF('Round 1 - Hole by Hole'!D5:D9,”=“&amp;D2+1)+COUNTIF('Round 1 - Hole by Hole'!D12:D16,”=“&amp;D2+1)+COUNTIF('Round 1 - Hole by Hole'!D19:D23,”=“&amp;D2+1)+COUNTIF('Round 1 - Hole by Hole'!D26:D30,”=“&amp;D2+1)+COUNTIF('Round 1 - Hole by Hole'!D33:D37,”=“&amp;D2+1)+COUNTIF('Round 1 - Hole by Hole'!D40:D44,”=“&amp;D2+1)+COUNTIF('Round 1 - Hole by Hole'!D47:D51,”=“&amp;D2+1)+COUNTIF('Round 1 - Hole by Hole'!D54:D58,”=“&amp;D2+1)+COUNTIF('Round 1 - Hole by Hole'!D61:D65,”=“&amp;D2+1)+COUNTIF('Round 1 - Hole by Hole'!D68:D72,”=“&amp;D2+1)+COUNTIF('Round 1 - Hole by Hole'!D75:D79,”=“&amp;D2+1)+COUNTIF('Round 1 - Hole by Hole'!D82:D86,”=“&amp;D2+1)+COUNTIF('Round 1 - Hole by Hole'!D89:D93,”=“&amp;D2+1)+COUNTIF('Round 1 - Hole by Hole'!D96:D100,”=“&amp;D2+1)+COUNTIF('Round 1 - Hole by Hole'!D103:D107,”=“&amp;D2+1)+COUNTIF('Round 1 - Hole by Hole'!D110:D114,”=“&amp;D2+1)+COUNTIF('Round 1 - Hole by Hole'!D117:D121,”=“&amp;D2+1)+COUNTIF('Round 1 - Hole by Hole'!D124:D128,”=“&amp;D2+1) +COUNTIF('Round 1 - Hole by Hole'!D131:D135,”=“&amp;D2+1) +COUNTIF('Round 1 - Hole by Hole'!D138:D142,”=“&amp;D2+1) +COUNTIF('Round 1 - Hole by Hole'!D145:D149,”=“&amp;D2+1))</f>
        <v>0</v>
      </c>
      <c r="E7" s="108">
        <f>(COUNTIF('Round 1 - Hole by Hole'!E5:E9,”=“&amp;E2+1)+COUNTIF('Round 1 - Hole by Hole'!E12:E16,”=“&amp;E2+1)+COUNTIF('Round 1 - Hole by Hole'!E19:E23,”=“&amp;E2+1)+COUNTIF('Round 1 - Hole by Hole'!E26:E30,”=“&amp;E2+1)+COUNTIF('Round 1 - Hole by Hole'!E33:E37,”=“&amp;E2+1)+COUNTIF('Round 1 - Hole by Hole'!E40:E44,”=“&amp;E2+1)+COUNTIF('Round 1 - Hole by Hole'!E47:E51,”=“&amp;E2+1)+COUNTIF('Round 1 - Hole by Hole'!E54:E58,”=“&amp;E2+1)+COUNTIF('Round 1 - Hole by Hole'!E61:E65,”=“&amp;E2+1)+COUNTIF('Round 1 - Hole by Hole'!E68:E72,”=“&amp;E2+1)+COUNTIF('Round 1 - Hole by Hole'!E75:E79,”=“&amp;E2+1)+COUNTIF('Round 1 - Hole by Hole'!E82:E86,”=“&amp;E2+1)+COUNTIF('Round 1 - Hole by Hole'!E89:E93,”=“&amp;E2+1)+COUNTIF('Round 1 - Hole by Hole'!E96:E100,”=“&amp;E2+1)+COUNTIF('Round 1 - Hole by Hole'!E103:E107,”=“&amp;E2+1)+COUNTIF('Round 1 - Hole by Hole'!E110:E114,”=“&amp;E2+1)+COUNTIF('Round 1 - Hole by Hole'!E117:E121,”=“&amp;E2+1)+COUNTIF('Round 1 - Hole by Hole'!E124:E128,”=“&amp;E2+1) +COUNTIF('Round 1 - Hole by Hole'!E131:E135,”=“&amp;E2+1) +COUNTIF('Round 1 - Hole by Hole'!E138:E142,”=“&amp;E2+1) +COUNTIF('Round 1 - Hole by Hole'!E145:E149,”=“&amp;E2+1))</f>
        <v>0</v>
      </c>
      <c r="F7" s="70">
        <f>(COUNTIF('Round 1 - Hole by Hole'!F5:F9,”=“&amp;F2+1)+COUNTIF('Round 1 - Hole by Hole'!F12:F16,”=“&amp;F2+1)+COUNTIF('Round 1 - Hole by Hole'!F19:F23,”=“&amp;F2+1)+COUNTIF('Round 1 - Hole by Hole'!F26:F30,”=“&amp;F2+1)+COUNTIF('Round 1 - Hole by Hole'!F33:F37,”=“&amp;F2+1)+COUNTIF('Round 1 - Hole by Hole'!F40:F44,”=“&amp;F2+1)+COUNTIF('Round 1 - Hole by Hole'!F47:F51,”=“&amp;F2+1)+COUNTIF('Round 1 - Hole by Hole'!F54:F58,”=“&amp;F2+1)+COUNTIF('Round 1 - Hole by Hole'!F61:F65,”=“&amp;F2+1)+COUNTIF('Round 1 - Hole by Hole'!F68:F72,”=“&amp;F2+1)+COUNTIF('Round 1 - Hole by Hole'!F75:F79,”=“&amp;F2+1)+COUNTIF('Round 1 - Hole by Hole'!F82:F86,”=“&amp;F2+1)+COUNTIF('Round 1 - Hole by Hole'!F89:F93,”=“&amp;F2+1)+COUNTIF('Round 1 - Hole by Hole'!F96:F100,”=“&amp;F2+1)+COUNTIF('Round 1 - Hole by Hole'!F103:F107,”=“&amp;F2+1)+COUNTIF('Round 1 - Hole by Hole'!F110:F114,”=“&amp;F2+1)+COUNTIF('Round 1 - Hole by Hole'!F117:F121,”=“&amp;F2+1)+COUNTIF('Round 1 - Hole by Hole'!F124:F128,”=“&amp;F2+1) +COUNTIF('Round 1 - Hole by Hole'!F131:F135,”=“&amp;F2+1) +COUNTIF('Round 1 - Hole by Hole'!F138:F142,”=“&amp;F2+1) +COUNTIF('Round 1 - Hole by Hole'!F145:F149,”=“&amp;F2+1))</f>
        <v>0</v>
      </c>
      <c r="G7" s="108">
        <f>(COUNTIF('Round 1 - Hole by Hole'!G5:G9,”=“&amp;G2+1)+COUNTIF('Round 1 - Hole by Hole'!G12:G16,”=“&amp;G2+1)+COUNTIF('Round 1 - Hole by Hole'!G19:G23,”=“&amp;G2+1)+COUNTIF('Round 1 - Hole by Hole'!G26:G30,”=“&amp;G2+1)+COUNTIF('Round 1 - Hole by Hole'!G33:G37,”=“&amp;G2+1)+COUNTIF('Round 1 - Hole by Hole'!G40:G44,”=“&amp;G2+1)+COUNTIF('Round 1 - Hole by Hole'!G47:G51,”=“&amp;G2+1)+COUNTIF('Round 1 - Hole by Hole'!G54:G58,”=“&amp;G2+1)+COUNTIF('Round 1 - Hole by Hole'!G61:G65,”=“&amp;G2+1)+COUNTIF('Round 1 - Hole by Hole'!G68:G72,”=“&amp;G2+1)+COUNTIF('Round 1 - Hole by Hole'!G75:G79,”=“&amp;G2+1)+COUNTIF('Round 1 - Hole by Hole'!G82:G86,”=“&amp;G2+1)+COUNTIF('Round 1 - Hole by Hole'!G89:G93,”=“&amp;G2+1)+COUNTIF('Round 1 - Hole by Hole'!G96:G100,”=“&amp;G2+1)+COUNTIF('Round 1 - Hole by Hole'!G103:G107,”=“&amp;G2+1)+COUNTIF('Round 1 - Hole by Hole'!G110:G114,”=“&amp;G2+1)+COUNTIF('Round 1 - Hole by Hole'!G117:G121,”=“&amp;G2+1)+COUNTIF('Round 1 - Hole by Hole'!G124:G128,”=“&amp;G2+1) +COUNTIF('Round 1 - Hole by Hole'!G131:G135,”=“&amp;G2+1) +COUNTIF('Round 1 - Hole by Hole'!G138:G142,”=“&amp;G2+1) +COUNTIF('Round 1 - Hole by Hole'!G145:G149,”=“&amp;G2+1))</f>
        <v>0</v>
      </c>
      <c r="H7" s="70">
        <f>(COUNTIF('Round 1 - Hole by Hole'!H5:H9,”=“&amp;H2+1)+COUNTIF('Round 1 - Hole by Hole'!H12:H16,”=“&amp;H2+1)+COUNTIF('Round 1 - Hole by Hole'!H19:H23,”=“&amp;H2+1)+COUNTIF('Round 1 - Hole by Hole'!H26:H30,”=“&amp;H2+1)+COUNTIF('Round 1 - Hole by Hole'!H33:H37,”=“&amp;H2+1)+COUNTIF('Round 1 - Hole by Hole'!H40:H44,”=“&amp;H2+1)+COUNTIF('Round 1 - Hole by Hole'!H47:H51,”=“&amp;H2+1)+COUNTIF('Round 1 - Hole by Hole'!H54:H58,”=“&amp;H2+1)+COUNTIF('Round 1 - Hole by Hole'!H61:H65,”=“&amp;H2+1)+COUNTIF('Round 1 - Hole by Hole'!H68:H72,”=“&amp;H2+1)+COUNTIF('Round 1 - Hole by Hole'!H75:H79,”=“&amp;H2+1)+COUNTIF('Round 1 - Hole by Hole'!H82:H86,”=“&amp;H2+1)+COUNTIF('Round 1 - Hole by Hole'!H89:H93,”=“&amp;H2+1)+COUNTIF('Round 1 - Hole by Hole'!H96:H100,”=“&amp;H2+1)+COUNTIF('Round 1 - Hole by Hole'!H103:H107,”=“&amp;H2+1)+COUNTIF('Round 1 - Hole by Hole'!H110:H114,”=“&amp;H2+1)+COUNTIF('Round 1 - Hole by Hole'!H117:H121,”=“&amp;H2+1)+COUNTIF('Round 1 - Hole by Hole'!H124:H128,”=“&amp;H2+1) +COUNTIF('Round 1 - Hole by Hole'!H131:H135,”=“&amp;H2+1) +COUNTIF('Round 1 - Hole by Hole'!H138:H142,”=“&amp;H2+1) +COUNTIF('Round 1 - Hole by Hole'!H145:H149,”=“&amp;H2+1))</f>
        <v>0</v>
      </c>
      <c r="I7" s="108">
        <f>(COUNTIF('Round 1 - Hole by Hole'!I5:I9,”=“&amp;I2+1)+COUNTIF('Round 1 - Hole by Hole'!I12:I16,”=“&amp;I2+1)+COUNTIF('Round 1 - Hole by Hole'!I19:I23,”=“&amp;I2+1)+COUNTIF('Round 1 - Hole by Hole'!I26:I30,”=“&amp;I2+1)+COUNTIF('Round 1 - Hole by Hole'!I33:I37,”=“&amp;I2+1)+COUNTIF('Round 1 - Hole by Hole'!I40:I44,”=“&amp;I2+1)+COUNTIF('Round 1 - Hole by Hole'!I47:I51,”=“&amp;I2+1)+COUNTIF('Round 1 - Hole by Hole'!I54:I58,”=“&amp;I2+1)+COUNTIF('Round 1 - Hole by Hole'!I61:I65,”=“&amp;I2+1)+COUNTIF('Round 1 - Hole by Hole'!I68:I72,”=“&amp;I2+1)+COUNTIF('Round 1 - Hole by Hole'!I75:I79,”=“&amp;I2+1)+COUNTIF('Round 1 - Hole by Hole'!I82:I86,”=“&amp;I2+1)+COUNTIF('Round 1 - Hole by Hole'!I89:I93,”=“&amp;I2+1)+COUNTIF('Round 1 - Hole by Hole'!I96:I100,”=“&amp;I2+1)+COUNTIF('Round 1 - Hole by Hole'!I103:I107,”=“&amp;I2+1)+COUNTIF('Round 1 - Hole by Hole'!I110:I114,”=“&amp;I2+1)+COUNTIF('Round 1 - Hole by Hole'!I117:I121,”=“&amp;I2+1)+COUNTIF('Round 1 - Hole by Hole'!I124:I128,”=“&amp;I2+1) +COUNTIF('Round 1 - Hole by Hole'!I131:I135,”=“&amp;I2+1) +COUNTIF('Round 1 - Hole by Hole'!I138:I142,”=“&amp;I2+1) +COUNTIF('Round 1 - Hole by Hole'!I145:I149,”=“&amp;I2+1))</f>
        <v>0</v>
      </c>
      <c r="J7" s="70">
        <f>(COUNTIF('Round 1 - Hole by Hole'!J5:J9,”=“&amp;J2+1)+COUNTIF('Round 1 - Hole by Hole'!J12:J16,”=“&amp;J2+1)+COUNTIF('Round 1 - Hole by Hole'!J19:J23,”=“&amp;J2+1)+COUNTIF('Round 1 - Hole by Hole'!J26:J30,”=“&amp;J2+1)+COUNTIF('Round 1 - Hole by Hole'!J33:J37,”=“&amp;J2+1)+COUNTIF('Round 1 - Hole by Hole'!J40:J44,”=“&amp;J2+1)+COUNTIF('Round 1 - Hole by Hole'!J47:J51,”=“&amp;J2+1)+COUNTIF('Round 1 - Hole by Hole'!J54:J58,”=“&amp;J2+1)+COUNTIF('Round 1 - Hole by Hole'!J61:J65,”=“&amp;J2+1)+COUNTIF('Round 1 - Hole by Hole'!J68:J72,”=“&amp;J2+1)+COUNTIF('Round 1 - Hole by Hole'!J75:J79,”=“&amp;J2+1)+COUNTIF('Round 1 - Hole by Hole'!J82:J86,”=“&amp;J2+1)+COUNTIF('Round 1 - Hole by Hole'!J89:J93,”=“&amp;J2+1)+COUNTIF('Round 1 - Hole by Hole'!J96:J100,”=“&amp;J2+1)+COUNTIF('Round 1 - Hole by Hole'!J103:J107,”=“&amp;J2+1)+COUNTIF('Round 1 - Hole by Hole'!J110:J114,”=“&amp;J2+1)+COUNTIF('Round 1 - Hole by Hole'!J117:J121,”=“&amp;J2+1)+COUNTIF('Round 1 - Hole by Hole'!J124:J128,”=“&amp;J2+1) +COUNTIF('Round 1 - Hole by Hole'!J131:J135,”=“&amp;J2+1) +COUNTIF('Round 1 - Hole by Hole'!J138:J142,”=“&amp;J2+1) +COUNTIF('Round 1 - Hole by Hole'!J145:J149,”=“&amp;J2+1))</f>
        <v>0</v>
      </c>
      <c r="K7" s="71"/>
      <c r="L7" s="70">
        <f>(COUNTIF('Round 1 - Hole by Hole'!L5:L9,”=“&amp;L2+1)+COUNTIF('Round 1 - Hole by Hole'!L12:L16,”=“&amp;L2+1)+COUNTIF('Round 1 - Hole by Hole'!L19:L23,”=“&amp;L2+1)+COUNTIF('Round 1 - Hole by Hole'!L26:L30,”=“&amp;L2+1)+COUNTIF('Round 1 - Hole by Hole'!L33:L37,”=“&amp;L2+1)+COUNTIF('Round 1 - Hole by Hole'!L40:L44,”=“&amp;L2+1)+COUNTIF('Round 1 - Hole by Hole'!L47:L51,”=“&amp;L2+1)+COUNTIF('Round 1 - Hole by Hole'!L54:L58,”=“&amp;L2+1)+COUNTIF('Round 1 - Hole by Hole'!L61:L65,”=“&amp;L2+1)+COUNTIF('Round 1 - Hole by Hole'!L68:L72,”=“&amp;L2+1)+COUNTIF('Round 1 - Hole by Hole'!L75:L79,”=“&amp;L2+1)+COUNTIF('Round 1 - Hole by Hole'!L82:L86,”=“&amp;L2+1)+COUNTIF('Round 1 - Hole by Hole'!L89:L93,”=“&amp;L2+1)+COUNTIF('Round 1 - Hole by Hole'!L96:L100,”=“&amp;L2+1)+COUNTIF('Round 1 - Hole by Hole'!L103:L107,”=“&amp;L2+1)+COUNTIF('Round 1 - Hole by Hole'!L110:L114,”=“&amp;L2+1)+COUNTIF('Round 1 - Hole by Hole'!L117:L121,”=“&amp;L2+1)+COUNTIF('Round 1 - Hole by Hole'!L124:L128,”=“&amp;L2+1) +COUNTIF('Round 1 - Hole by Hole'!L131:L135,”=“&amp;L2+1) +COUNTIF('Round 1 - Hole by Hole'!L138:L142,”=“&amp;L2+1) +COUNTIF('Round 1 - Hole by Hole'!L145:L149,”=“&amp;L2+1))</f>
        <v>0</v>
      </c>
      <c r="M7" s="108">
        <f>(COUNTIF('Round 1 - Hole by Hole'!M5:M9,”=“&amp;M2+1)+COUNTIF('Round 1 - Hole by Hole'!M12:M16,”=“&amp;M2+1)+COUNTIF('Round 1 - Hole by Hole'!M19:M23,”=“&amp;M2+1)+COUNTIF('Round 1 - Hole by Hole'!M26:M30,”=“&amp;M2+1)+COUNTIF('Round 1 - Hole by Hole'!M33:M37,”=“&amp;M2+1)+COUNTIF('Round 1 - Hole by Hole'!M40:M44,”=“&amp;M2+1)+COUNTIF('Round 1 - Hole by Hole'!M47:M51,”=“&amp;M2+1)+COUNTIF('Round 1 - Hole by Hole'!M54:M58,”=“&amp;M2+1)+COUNTIF('Round 1 - Hole by Hole'!M61:M65,”=“&amp;M2+1)+COUNTIF('Round 1 - Hole by Hole'!M68:M72,”=“&amp;M2+1)+COUNTIF('Round 1 - Hole by Hole'!M75:M79,”=“&amp;M2+1)+COUNTIF('Round 1 - Hole by Hole'!M82:M86,”=“&amp;M2+1)+COUNTIF('Round 1 - Hole by Hole'!M89:M93,”=“&amp;M2+1)+COUNTIF('Round 1 - Hole by Hole'!M96:M100,”=“&amp;M2+1)+COUNTIF('Round 1 - Hole by Hole'!M103:M107,”=“&amp;M2+1)+COUNTIF('Round 1 - Hole by Hole'!M110:M114,”=“&amp;M2+1)+COUNTIF('Round 1 - Hole by Hole'!M117:M121,”=“&amp;M2+1)+COUNTIF('Round 1 - Hole by Hole'!M124:M128,”=“&amp;M2+1) +COUNTIF('Round 1 - Hole by Hole'!M131:M135,”=“&amp;M2+1) +COUNTIF('Round 1 - Hole by Hole'!M138:M142,”=“&amp;M2+1) +COUNTIF('Round 1 - Hole by Hole'!M145:M149,”=“&amp;M2+1))</f>
        <v>0</v>
      </c>
      <c r="N7" s="70">
        <f>(COUNTIF('Round 1 - Hole by Hole'!N5:N9,”=“&amp;N2+1)+COUNTIF('Round 1 - Hole by Hole'!N12:N16,”=“&amp;N2+1)+COUNTIF('Round 1 - Hole by Hole'!N19:N23,”=“&amp;N2+1)+COUNTIF('Round 1 - Hole by Hole'!N26:N30,”=“&amp;N2+1)+COUNTIF('Round 1 - Hole by Hole'!N33:N37,”=“&amp;N2+1)+COUNTIF('Round 1 - Hole by Hole'!N40:N44,”=“&amp;N2+1)+COUNTIF('Round 1 - Hole by Hole'!N47:N51,”=“&amp;N2+1)+COUNTIF('Round 1 - Hole by Hole'!N54:N58,”=“&amp;N2+1)+COUNTIF('Round 1 - Hole by Hole'!N61:N65,”=“&amp;N2+1)+COUNTIF('Round 1 - Hole by Hole'!N68:N72,”=“&amp;N2+1)+COUNTIF('Round 1 - Hole by Hole'!N75:N79,”=“&amp;N2+1)+COUNTIF('Round 1 - Hole by Hole'!N82:N86,”=“&amp;N2+1)+COUNTIF('Round 1 - Hole by Hole'!N89:N93,”=“&amp;N2+1)+COUNTIF('Round 1 - Hole by Hole'!N96:N100,”=“&amp;N2+1)+COUNTIF('Round 1 - Hole by Hole'!N103:N107,”=“&amp;N2+1)+COUNTIF('Round 1 - Hole by Hole'!N110:N114,”=“&amp;N2+1)+COUNTIF('Round 1 - Hole by Hole'!N117:N121,”=“&amp;N2+1)+COUNTIF('Round 1 - Hole by Hole'!N124:N128,”=“&amp;N2+1) +COUNTIF('Round 1 - Hole by Hole'!N131:N135,”=“&amp;N2+1) +COUNTIF('Round 1 - Hole by Hole'!N138:N142,”=“&amp;N2+1) +COUNTIF('Round 1 - Hole by Hole'!N145:N149,”=“&amp;N2+1))</f>
        <v>0</v>
      </c>
      <c r="O7" s="108">
        <f>(COUNTIF('Round 1 - Hole by Hole'!O5:O9,”=“&amp;O2+1)+COUNTIF('Round 1 - Hole by Hole'!O12:O16,”=“&amp;O2+1)+COUNTIF('Round 1 - Hole by Hole'!O19:O23,”=“&amp;O2+1)+COUNTIF('Round 1 - Hole by Hole'!O26:O30,”=“&amp;O2+1)+COUNTIF('Round 1 - Hole by Hole'!O33:O37,”=“&amp;O2+1)+COUNTIF('Round 1 - Hole by Hole'!O40:O44,”=“&amp;O2+1)+COUNTIF('Round 1 - Hole by Hole'!O47:O51,”=“&amp;O2+1)+COUNTIF('Round 1 - Hole by Hole'!O54:O58,”=“&amp;O2+1)+COUNTIF('Round 1 - Hole by Hole'!O61:O65,”=“&amp;O2+1)+COUNTIF('Round 1 - Hole by Hole'!O68:O72,”=“&amp;O2+1)+COUNTIF('Round 1 - Hole by Hole'!O75:O79,”=“&amp;O2+1)+COUNTIF('Round 1 - Hole by Hole'!O82:O86,”=“&amp;O2+1)+COUNTIF('Round 1 - Hole by Hole'!O89:O93,”=“&amp;O2+1)+COUNTIF('Round 1 - Hole by Hole'!O96:O100,”=“&amp;O2+1)+COUNTIF('Round 1 - Hole by Hole'!O103:O107,”=“&amp;O2+1)+COUNTIF('Round 1 - Hole by Hole'!O110:O114,”=“&amp;O2+1)+COUNTIF('Round 1 - Hole by Hole'!O117:O121,”=“&amp;O2+1)+COUNTIF('Round 1 - Hole by Hole'!O124:O128,”=“&amp;O2+1) +COUNTIF('Round 1 - Hole by Hole'!O131:O135,”=“&amp;O2+1) +COUNTIF('Round 1 - Hole by Hole'!O138:O142,”=“&amp;O2+1) +COUNTIF('Round 1 - Hole by Hole'!O145:O149,”=“&amp;O2+1))</f>
        <v>0</v>
      </c>
      <c r="P7" s="70">
        <f>(COUNTIF('Round 1 - Hole by Hole'!P5:P9,”=“&amp;P2+1)+COUNTIF('Round 1 - Hole by Hole'!P12:P16,”=“&amp;P2+1)+COUNTIF('Round 1 - Hole by Hole'!P19:P23,”=“&amp;P2+1)+COUNTIF('Round 1 - Hole by Hole'!P26:P30,”=“&amp;P2+1)+COUNTIF('Round 1 - Hole by Hole'!P33:P37,”=“&amp;P2+1)+COUNTIF('Round 1 - Hole by Hole'!P40:P44,”=“&amp;P2+1)+COUNTIF('Round 1 - Hole by Hole'!P47:P51,”=“&amp;P2+1)+COUNTIF('Round 1 - Hole by Hole'!P54:P58,”=“&amp;P2+1)+COUNTIF('Round 1 - Hole by Hole'!P61:P65,”=“&amp;P2+1)+COUNTIF('Round 1 - Hole by Hole'!P68:P72,”=“&amp;P2+1)+COUNTIF('Round 1 - Hole by Hole'!P75:P79,”=“&amp;P2+1)+COUNTIF('Round 1 - Hole by Hole'!P82:P86,”=“&amp;P2+1)+COUNTIF('Round 1 - Hole by Hole'!P89:P93,”=“&amp;P2+1)+COUNTIF('Round 1 - Hole by Hole'!P96:P100,”=“&amp;P2+1)+COUNTIF('Round 1 - Hole by Hole'!P103:P107,”=“&amp;P2+1)+COUNTIF('Round 1 - Hole by Hole'!P110:P114,”=“&amp;P2+1)+COUNTIF('Round 1 - Hole by Hole'!P117:P121,”=“&amp;P2+1)+COUNTIF('Round 1 - Hole by Hole'!P124:P128,”=“&amp;P2+1) +COUNTIF('Round 1 - Hole by Hole'!P131:P135,”=“&amp;P2+1) +COUNTIF('Round 1 - Hole by Hole'!P138:P142,”=“&amp;P2+1) +COUNTIF('Round 1 - Hole by Hole'!P145:P149,”=“&amp;P2+1))</f>
        <v>0</v>
      </c>
      <c r="Q7" s="108">
        <f>(COUNTIF('Round 1 - Hole by Hole'!Q5:Q9,”=“&amp;Q2+1)+COUNTIF('Round 1 - Hole by Hole'!Q12:Q16,”=“&amp;Q2+1)+COUNTIF('Round 1 - Hole by Hole'!Q19:Q23,”=“&amp;Q2+1)+COUNTIF('Round 1 - Hole by Hole'!Q26:Q30,”=“&amp;Q2+1)+COUNTIF('Round 1 - Hole by Hole'!Q33:Q37,”=“&amp;Q2+1)+COUNTIF('Round 1 - Hole by Hole'!Q40:Q44,”=“&amp;Q2+1)+COUNTIF('Round 1 - Hole by Hole'!Q47:Q51,”=“&amp;Q2+1)+COUNTIF('Round 1 - Hole by Hole'!Q54:Q58,”=“&amp;Q2+1)+COUNTIF('Round 1 - Hole by Hole'!Q61:Q65,”=“&amp;Q2+1)+COUNTIF('Round 1 - Hole by Hole'!Q68:Q72,”=“&amp;Q2+1)+COUNTIF('Round 1 - Hole by Hole'!Q75:Q79,”=“&amp;Q2+1)+COUNTIF('Round 1 - Hole by Hole'!Q82:Q86,”=“&amp;Q2+1)+COUNTIF('Round 1 - Hole by Hole'!Q89:Q93,”=“&amp;Q2+1)+COUNTIF('Round 1 - Hole by Hole'!Q96:Q100,”=“&amp;Q2+1)+COUNTIF('Round 1 - Hole by Hole'!Q103:Q107,”=“&amp;Q2+1)+COUNTIF('Round 1 - Hole by Hole'!Q110:Q114,”=“&amp;Q2+1)+COUNTIF('Round 1 - Hole by Hole'!Q117:Q121,”=“&amp;Q2+1)+COUNTIF('Round 1 - Hole by Hole'!Q124:Q128,”=“&amp;Q2+1) +COUNTIF('Round 1 - Hole by Hole'!Q131:Q135,”=“&amp;Q2+1) +COUNTIF('Round 1 - Hole by Hole'!Q138:Q142,”=“&amp;Q2+1) +COUNTIF('Round 1 - Hole by Hole'!Q145:Q149,”=“&amp;Q2+1))</f>
        <v>0</v>
      </c>
      <c r="R7" s="70">
        <f>(COUNTIF('Round 1 - Hole by Hole'!R5:R9,”=“&amp;R2+1)+COUNTIF('Round 1 - Hole by Hole'!R12:R16,”=“&amp;R2+1)+COUNTIF('Round 1 - Hole by Hole'!R19:R23,”=“&amp;R2+1)+COUNTIF('Round 1 - Hole by Hole'!R26:R30,”=“&amp;R2+1)+COUNTIF('Round 1 - Hole by Hole'!R33:R37,”=“&amp;R2+1)+COUNTIF('Round 1 - Hole by Hole'!R40:R44,”=“&amp;R2+1)+COUNTIF('Round 1 - Hole by Hole'!R47:R51,”=“&amp;R2+1)+COUNTIF('Round 1 - Hole by Hole'!R54:R58,”=“&amp;R2+1)+COUNTIF('Round 1 - Hole by Hole'!R61:R65,”=“&amp;R2+1)+COUNTIF('Round 1 - Hole by Hole'!R68:R72,”=“&amp;R2+1)+COUNTIF('Round 1 - Hole by Hole'!R75:R79,”=“&amp;R2+1)+COUNTIF('Round 1 - Hole by Hole'!R82:R86,”=“&amp;R2+1)+COUNTIF('Round 1 - Hole by Hole'!R89:R93,”=“&amp;R2+1)+COUNTIF('Round 1 - Hole by Hole'!R96:R100,”=“&amp;R2+1)+COUNTIF('Round 1 - Hole by Hole'!R103:R107,”=“&amp;R2+1)+COUNTIF('Round 1 - Hole by Hole'!R110:R114,”=“&amp;R2+1)+COUNTIF('Round 1 - Hole by Hole'!R117:R121,”=“&amp;R2+1)+COUNTIF('Round 1 - Hole by Hole'!R124:R128,”=“&amp;R2+1) +COUNTIF('Round 1 - Hole by Hole'!R131:R135,”=“&amp;R2+1) +COUNTIF('Round 1 - Hole by Hole'!R138:R142,”=“&amp;R2+1) +COUNTIF('Round 1 - Hole by Hole'!R145:R149,”=“&amp;R2+1))</f>
        <v>0</v>
      </c>
      <c r="S7" s="108">
        <f>(COUNTIF('Round 1 - Hole by Hole'!S5:S9,”=“&amp;S2+1)+COUNTIF('Round 1 - Hole by Hole'!S12:S16,”=“&amp;S2+1)+COUNTIF('Round 1 - Hole by Hole'!S19:S23,”=“&amp;S2+1)+COUNTIF('Round 1 - Hole by Hole'!S26:S30,”=“&amp;S2+1)+COUNTIF('Round 1 - Hole by Hole'!S33:S37,”=“&amp;S2+1)+COUNTIF('Round 1 - Hole by Hole'!S40:S44,”=“&amp;S2+1)+COUNTIF('Round 1 - Hole by Hole'!S47:S51,”=“&amp;S2+1)+COUNTIF('Round 1 - Hole by Hole'!S54:S58,”=“&amp;S2+1)+COUNTIF('Round 1 - Hole by Hole'!S61:S65,”=“&amp;S2+1)+COUNTIF('Round 1 - Hole by Hole'!S68:S72,”=“&amp;S2+1)+COUNTIF('Round 1 - Hole by Hole'!S75:S79,”=“&amp;S2+1)+COUNTIF('Round 1 - Hole by Hole'!S82:S86,”=“&amp;S2+1)+COUNTIF('Round 1 - Hole by Hole'!S89:S93,”=“&amp;S2+1)+COUNTIF('Round 1 - Hole by Hole'!S96:S100,”=“&amp;S2+1)+COUNTIF('Round 1 - Hole by Hole'!S103:S107,”=“&amp;S2+1)+COUNTIF('Round 1 - Hole by Hole'!S110:S114,”=“&amp;S2+1)+COUNTIF('Round 1 - Hole by Hole'!S117:S121,”=“&amp;S2+1)+COUNTIF('Round 1 - Hole by Hole'!S124:S128,”=“&amp;S2+1) +COUNTIF('Round 1 - Hole by Hole'!S131:S135,”=“&amp;S2+1) +COUNTIF('Round 1 - Hole by Hole'!S138:S142,”=“&amp;S2+1) +COUNTIF('Round 1 - Hole by Hole'!S145:S149,”=“&amp;S2+1))</f>
        <v>0</v>
      </c>
      <c r="T7" s="70">
        <f>(COUNTIF('Round 1 - Hole by Hole'!T5:T9,”=“&amp;T2+1)+COUNTIF('Round 1 - Hole by Hole'!T12:T16,”=“&amp;T2+1)+COUNTIF('Round 1 - Hole by Hole'!T19:T23,”=“&amp;T2+1)+COUNTIF('Round 1 - Hole by Hole'!T26:T30,”=“&amp;T2+1)+COUNTIF('Round 1 - Hole by Hole'!T33:T37,”=“&amp;T2+1)+COUNTIF('Round 1 - Hole by Hole'!T40:T44,”=“&amp;T2+1)+COUNTIF('Round 1 - Hole by Hole'!T47:T51,”=“&amp;T2+1)+COUNTIF('Round 1 - Hole by Hole'!T54:T58,”=“&amp;T2+1)+COUNTIF('Round 1 - Hole by Hole'!T61:T65,”=“&amp;T2+1)+COUNTIF('Round 1 - Hole by Hole'!T68:T72,”=“&amp;T2+1)+COUNTIF('Round 1 - Hole by Hole'!T75:T79,”=“&amp;T2+1)+COUNTIF('Round 1 - Hole by Hole'!T82:T86,”=“&amp;T2+1)+COUNTIF('Round 1 - Hole by Hole'!T89:T93,”=“&amp;T2+1)+COUNTIF('Round 1 - Hole by Hole'!T96:T100,”=“&amp;T2+1)+COUNTIF('Round 1 - Hole by Hole'!T103:T107,”=“&amp;T2+1)+COUNTIF('Round 1 - Hole by Hole'!T110:T114,”=“&amp;T2+1)+COUNTIF('Round 1 - Hole by Hole'!T117:T121,”=“&amp;T2+1)+COUNTIF('Round 1 - Hole by Hole'!T124:T128,”=“&amp;T2+1) +COUNTIF('Round 1 - Hole by Hole'!T131:T135,”=“&amp;T2+1) +COUNTIF('Round 1 - Hole by Hole'!T138:T142,”=“&amp;T2+1) +COUNTIF('Round 1 - Hole by Hole'!T145:T149,”=“&amp;T2+1))</f>
        <v>0</v>
      </c>
      <c r="U7" s="72"/>
      <c r="V7" s="73"/>
    </row>
    <row r="8" spans="1:22">
      <c r="A8" s="61" t="s">
        <v>35</v>
      </c>
      <c r="B8" s="70">
        <f>(COUNTIF('Round 1 - Hole by Hole'!B5:B9,”=“&amp;B2+2)+COUNTIF('Round 1 - Hole by Hole'!B12:B16,”=“&amp;B2+2)+COUNTIF('Round 1 - Hole by Hole'!B19:B23,”=“&amp;B2+2)+COUNTIF('Round 1 - Hole by Hole'!B26:B30,”=“&amp;B2+2)+COUNTIF('Round 1 - Hole by Hole'!B33:B37,”=“&amp;B2+2)+COUNTIF('Round 1 - Hole by Hole'!B40:B44,”=“&amp;B2+2)+COUNTIF('Round 1 - Hole by Hole'!B47:B51,”=“&amp;B2+2)+COUNTIF('Round 1 - Hole by Hole'!B54:B58,”=“&amp;B2+2)+COUNTIF('Round 1 - Hole by Hole'!B61:B65,”=“&amp;B2+2)+COUNTIF('Round 1 - Hole by Hole'!B68:B72,”=“&amp;B2+2)+COUNTIF('Round 1 - Hole by Hole'!B75:B79,”=“&amp;B2+2)+COUNTIF('Round 1 - Hole by Hole'!B82:B86,”=“&amp;B2+2)+COUNTIF('Round 1 - Hole by Hole'!B89:B93,”=“&amp;B2+2)+COUNTIF('Round 1 - Hole by Hole'!B96:B100,”=“&amp;B2+2)+COUNTIF('Round 1 - Hole by Hole'!B103:B107,”=“&amp;B2+2)+COUNTIF('Round 1 - Hole by Hole'!B110:B114,”=“&amp;B2+2)+COUNTIF('Round 1 - Hole by Hole'!B117:B121,”=“&amp;B2+2)+COUNTIF('Round 1 - Hole by Hole'!B124:B128,”=“&amp;B2+2) +COUNTIF('Round 1 - Hole by Hole'!B131:B135,”=“&amp;B2+2) +COUNTIF('Round 1 - Hole by Hole'!B138:B142,”=“&amp;B2+2) +COUNTIF('Round 1 - Hole by Hole'!B145:B149,”=“&amp;B2+2))</f>
        <v>0</v>
      </c>
      <c r="C8" s="108">
        <f>(COUNTIF('Round 1 - Hole by Hole'!C5:C9,”=“&amp;C2+2)+COUNTIF('Round 1 - Hole by Hole'!C12:C16,”=“&amp;C2+2)+COUNTIF('Round 1 - Hole by Hole'!C19:C23,”=“&amp;C2+2)+COUNTIF('Round 1 - Hole by Hole'!C26:C30,”=“&amp;C2+2)+COUNTIF('Round 1 - Hole by Hole'!C33:C37,”=“&amp;C2+2)+COUNTIF('Round 1 - Hole by Hole'!C40:C44,”=“&amp;C2+2)+COUNTIF('Round 1 - Hole by Hole'!C47:C51,”=“&amp;C2+2)+COUNTIF('Round 1 - Hole by Hole'!C54:C58,”=“&amp;C2+2)+COUNTIF('Round 1 - Hole by Hole'!C61:C65,”=“&amp;C2+2)+COUNTIF('Round 1 - Hole by Hole'!C68:C72,”=“&amp;C2+2)+COUNTIF('Round 1 - Hole by Hole'!C75:C79,”=“&amp;C2+2)+COUNTIF('Round 1 - Hole by Hole'!C82:C86,”=“&amp;C2+2)+COUNTIF('Round 1 - Hole by Hole'!C89:C93,”=“&amp;C2+2)+COUNTIF('Round 1 - Hole by Hole'!C96:C100,”=“&amp;C2+2)+COUNTIF('Round 1 - Hole by Hole'!C103:C107,”=“&amp;C2+2)+COUNTIF('Round 1 - Hole by Hole'!C110:C114,”=“&amp;C2+2)+COUNTIF('Round 1 - Hole by Hole'!C117:C121,”=“&amp;C2+2)+COUNTIF('Round 1 - Hole by Hole'!C124:C128,”=“&amp;C2+2) +COUNTIF('Round 1 - Hole by Hole'!C131:C135,”=“&amp;C2+2) +COUNTIF('Round 1 - Hole by Hole'!C138:C142,”=“&amp;C2+2) +COUNTIF('Round 1 - Hole by Hole'!C145:C149,”=“&amp;C2+2))</f>
        <v>0</v>
      </c>
      <c r="D8" s="70">
        <f>(COUNTIF('Round 1 - Hole by Hole'!D5:D9,”=“&amp;D2+2)+COUNTIF('Round 1 - Hole by Hole'!D12:D16,”=“&amp;D2+2)+COUNTIF('Round 1 - Hole by Hole'!D19:D23,”=“&amp;D2+2)+COUNTIF('Round 1 - Hole by Hole'!D26:D30,”=“&amp;D2+2)+COUNTIF('Round 1 - Hole by Hole'!D33:D37,”=“&amp;D2+2)+COUNTIF('Round 1 - Hole by Hole'!D40:D44,”=“&amp;D2+2)+COUNTIF('Round 1 - Hole by Hole'!D47:D51,”=“&amp;D2+2)+COUNTIF('Round 1 - Hole by Hole'!D54:D58,”=“&amp;D2+2)+COUNTIF('Round 1 - Hole by Hole'!D61:D65,”=“&amp;D2+2)+COUNTIF('Round 1 - Hole by Hole'!D68:D72,”=“&amp;D2+2)+COUNTIF('Round 1 - Hole by Hole'!D75:D79,”=“&amp;D2+2)+COUNTIF('Round 1 - Hole by Hole'!D82:D86,”=“&amp;D2+2)+COUNTIF('Round 1 - Hole by Hole'!D89:D93,”=“&amp;D2+2)+COUNTIF('Round 1 - Hole by Hole'!D96:D100,”=“&amp;D2+2)+COUNTIF('Round 1 - Hole by Hole'!D103:D107,”=“&amp;D2+2)+COUNTIF('Round 1 - Hole by Hole'!D110:D114,”=“&amp;D2+2)+COUNTIF('Round 1 - Hole by Hole'!D117:D121,”=“&amp;D2+2)+COUNTIF('Round 1 - Hole by Hole'!D124:D128,”=“&amp;D2+2) +COUNTIF('Round 1 - Hole by Hole'!D131:D135,”=“&amp;D2+2) +COUNTIF('Round 1 - Hole by Hole'!D138:D142,”=“&amp;D2+2) +COUNTIF('Round 1 - Hole by Hole'!D145:D149,”=“&amp;D2+2))</f>
        <v>0</v>
      </c>
      <c r="E8" s="108">
        <f>(COUNTIF('Round 1 - Hole by Hole'!E5:E9,”=“&amp;E2+2)+COUNTIF('Round 1 - Hole by Hole'!E12:E16,”=“&amp;E2+2)+COUNTIF('Round 1 - Hole by Hole'!E19:E23,”=“&amp;E2+2)+COUNTIF('Round 1 - Hole by Hole'!E26:E30,”=“&amp;E2+2)+COUNTIF('Round 1 - Hole by Hole'!E33:E37,”=“&amp;E2+2)+COUNTIF('Round 1 - Hole by Hole'!E40:E44,”=“&amp;E2+2)+COUNTIF('Round 1 - Hole by Hole'!E47:E51,”=“&amp;E2+2)+COUNTIF('Round 1 - Hole by Hole'!E54:E58,”=“&amp;E2+2)+COUNTIF('Round 1 - Hole by Hole'!E61:E65,”=“&amp;E2+2)+COUNTIF('Round 1 - Hole by Hole'!E68:E72,”=“&amp;E2+2)+COUNTIF('Round 1 - Hole by Hole'!E75:E79,”=“&amp;E2+2)+COUNTIF('Round 1 - Hole by Hole'!E82:E86,”=“&amp;E2+2)+COUNTIF('Round 1 - Hole by Hole'!E89:E93,”=“&amp;E2+2)+COUNTIF('Round 1 - Hole by Hole'!E96:E100,”=“&amp;E2+2)+COUNTIF('Round 1 - Hole by Hole'!E103:E107,”=“&amp;E2+2)+COUNTIF('Round 1 - Hole by Hole'!E110:E114,”=“&amp;E2+2)+COUNTIF('Round 1 - Hole by Hole'!E117:E121,”=“&amp;E2+2)+COUNTIF('Round 1 - Hole by Hole'!E124:E128,”=“&amp;E2+2) +COUNTIF('Round 1 - Hole by Hole'!E131:E135,”=“&amp;E2+2) +COUNTIF('Round 1 - Hole by Hole'!E138:E142,”=“&amp;E2+2) +COUNTIF('Round 1 - Hole by Hole'!E145:E149,”=“&amp;E2+2))</f>
        <v>0</v>
      </c>
      <c r="F8" s="70">
        <f>(COUNTIF('Round 1 - Hole by Hole'!F5:F9,”=“&amp;F2+2)+COUNTIF('Round 1 - Hole by Hole'!F12:F16,”=“&amp;F2+2)+COUNTIF('Round 1 - Hole by Hole'!F19:F23,”=“&amp;F2+2)+COUNTIF('Round 1 - Hole by Hole'!F26:F30,”=“&amp;F2+2)+COUNTIF('Round 1 - Hole by Hole'!F33:F37,”=“&amp;F2+2)+COUNTIF('Round 1 - Hole by Hole'!F40:F44,”=“&amp;F2+2)+COUNTIF('Round 1 - Hole by Hole'!F47:F51,”=“&amp;F2+2)+COUNTIF('Round 1 - Hole by Hole'!F54:F58,”=“&amp;F2+2)+COUNTIF('Round 1 - Hole by Hole'!F61:F65,”=“&amp;F2+2)+COUNTIF('Round 1 - Hole by Hole'!F68:F72,”=“&amp;F2+2)+COUNTIF('Round 1 - Hole by Hole'!F75:F79,”=“&amp;F2+2)+COUNTIF('Round 1 - Hole by Hole'!F82:F86,”=“&amp;F2+2)+COUNTIF('Round 1 - Hole by Hole'!F89:F93,”=“&amp;F2+2)+COUNTIF('Round 1 - Hole by Hole'!F96:F100,”=“&amp;F2+2)+COUNTIF('Round 1 - Hole by Hole'!F103:F107,”=“&amp;F2+2)+COUNTIF('Round 1 - Hole by Hole'!F110:F114,”=“&amp;F2+2)+COUNTIF('Round 1 - Hole by Hole'!F117:F121,”=“&amp;F2+2)+COUNTIF('Round 1 - Hole by Hole'!F124:F128,”=“&amp;F2+2) +COUNTIF('Round 1 - Hole by Hole'!F131:F135,”=“&amp;F2+2) +COUNTIF('Round 1 - Hole by Hole'!F138:F142,”=“&amp;F2+2) +COUNTIF('Round 1 - Hole by Hole'!F145:F149,”=“&amp;F2+2))</f>
        <v>0</v>
      </c>
      <c r="G8" s="108">
        <f>(COUNTIF('Round 1 - Hole by Hole'!G5:G9,”=“&amp;G2+2)+COUNTIF('Round 1 - Hole by Hole'!G12:G16,”=“&amp;G2+2)+COUNTIF('Round 1 - Hole by Hole'!G19:G23,”=“&amp;G2+2)+COUNTIF('Round 1 - Hole by Hole'!G26:G30,”=“&amp;G2+2)+COUNTIF('Round 1 - Hole by Hole'!G33:G37,”=“&amp;G2+2)+COUNTIF('Round 1 - Hole by Hole'!G40:G44,”=“&amp;G2+2)+COUNTIF('Round 1 - Hole by Hole'!G47:G51,”=“&amp;G2+2)+COUNTIF('Round 1 - Hole by Hole'!G54:G58,”=“&amp;G2+2)+COUNTIF('Round 1 - Hole by Hole'!G61:G65,”=“&amp;G2+2)+COUNTIF('Round 1 - Hole by Hole'!G68:G72,”=“&amp;G2+2)+COUNTIF('Round 1 - Hole by Hole'!G75:G79,”=“&amp;G2+2)+COUNTIF('Round 1 - Hole by Hole'!G82:G86,”=“&amp;G2+2)+COUNTIF('Round 1 - Hole by Hole'!G89:G93,”=“&amp;G2+2)+COUNTIF('Round 1 - Hole by Hole'!G96:G100,”=“&amp;G2+2)+COUNTIF('Round 1 - Hole by Hole'!G103:G107,”=“&amp;G2+2)+COUNTIF('Round 1 - Hole by Hole'!G110:G114,”=“&amp;G2+2)+COUNTIF('Round 1 - Hole by Hole'!G117:G121,”=“&amp;G2+2)+COUNTIF('Round 1 - Hole by Hole'!G124:G128,”=“&amp;G2+2) +COUNTIF('Round 1 - Hole by Hole'!G131:G135,”=“&amp;G2+2) +COUNTIF('Round 1 - Hole by Hole'!G138:G142,”=“&amp;G2+2) +COUNTIF('Round 1 - Hole by Hole'!G145:G149,”=“&amp;G2+2))</f>
        <v>0</v>
      </c>
      <c r="H8" s="70">
        <f>(COUNTIF('Round 1 - Hole by Hole'!H5:H9,”=“&amp;H2+2)+COUNTIF('Round 1 - Hole by Hole'!H12:H16,”=“&amp;H2+2)+COUNTIF('Round 1 - Hole by Hole'!H19:H23,”=“&amp;H2+2)+COUNTIF('Round 1 - Hole by Hole'!H26:H30,”=“&amp;H2+2)+COUNTIF('Round 1 - Hole by Hole'!H33:H37,”=“&amp;H2+2)+COUNTIF('Round 1 - Hole by Hole'!H40:H44,”=“&amp;H2+2)+COUNTIF('Round 1 - Hole by Hole'!H47:H51,”=“&amp;H2+2)+COUNTIF('Round 1 - Hole by Hole'!H54:H58,”=“&amp;H2+2)+COUNTIF('Round 1 - Hole by Hole'!H61:H65,”=“&amp;H2+2)+COUNTIF('Round 1 - Hole by Hole'!H68:H72,”=“&amp;H2+2)+COUNTIF('Round 1 - Hole by Hole'!H75:H79,”=“&amp;H2+2)+COUNTIF('Round 1 - Hole by Hole'!H82:H86,”=“&amp;H2+2)+COUNTIF('Round 1 - Hole by Hole'!H89:H93,”=“&amp;H2+2)+COUNTIF('Round 1 - Hole by Hole'!H96:H100,”=“&amp;H2+2)+COUNTIF('Round 1 - Hole by Hole'!H103:H107,”=“&amp;H2+2)+COUNTIF('Round 1 - Hole by Hole'!H110:H114,”=“&amp;H2+2)+COUNTIF('Round 1 - Hole by Hole'!H117:H121,”=“&amp;H2+2)+COUNTIF('Round 1 - Hole by Hole'!H124:H128,”=“&amp;H2+2) +COUNTIF('Round 1 - Hole by Hole'!H131:H135,”=“&amp;H2+2) +COUNTIF('Round 1 - Hole by Hole'!H138:H142,”=“&amp;H2+2) +COUNTIF('Round 1 - Hole by Hole'!H145:H149,”=“&amp;H2+2))</f>
        <v>0</v>
      </c>
      <c r="I8" s="108">
        <f>(COUNTIF('Round 1 - Hole by Hole'!I5:I9,”=“&amp;I2+2)+COUNTIF('Round 1 - Hole by Hole'!I12:I16,”=“&amp;I2+2)+COUNTIF('Round 1 - Hole by Hole'!I19:I23,”=“&amp;I2+2)+COUNTIF('Round 1 - Hole by Hole'!I26:I30,”=“&amp;I2+2)+COUNTIF('Round 1 - Hole by Hole'!I33:I37,”=“&amp;I2+2)+COUNTIF('Round 1 - Hole by Hole'!I40:I44,”=“&amp;I2+2)+COUNTIF('Round 1 - Hole by Hole'!I47:I51,”=“&amp;I2+2)+COUNTIF('Round 1 - Hole by Hole'!I54:I58,”=“&amp;I2+2)+COUNTIF('Round 1 - Hole by Hole'!I61:I65,”=“&amp;I2+2)+COUNTIF('Round 1 - Hole by Hole'!I68:I72,”=“&amp;I2+2)+COUNTIF('Round 1 - Hole by Hole'!I75:I79,”=“&amp;I2+2)+COUNTIF('Round 1 - Hole by Hole'!I82:I86,”=“&amp;I2+2)+COUNTIF('Round 1 - Hole by Hole'!I89:I93,”=“&amp;I2+2)+COUNTIF('Round 1 - Hole by Hole'!I96:I100,”=“&amp;I2+2)+COUNTIF('Round 1 - Hole by Hole'!I103:I107,”=“&amp;I2+2)+COUNTIF('Round 1 - Hole by Hole'!I110:I114,”=“&amp;I2+2)+COUNTIF('Round 1 - Hole by Hole'!I117:I121,”=“&amp;I2+2)+COUNTIF('Round 1 - Hole by Hole'!I124:I128,”=“&amp;I2+2) +COUNTIF('Round 1 - Hole by Hole'!I131:I135,”=“&amp;I2+2) +COUNTIF('Round 1 - Hole by Hole'!I138:I142,”=“&amp;I2+2) +COUNTIF('Round 1 - Hole by Hole'!I145:I149,”=“&amp;I2+2))</f>
        <v>0</v>
      </c>
      <c r="J8" s="70">
        <f>(COUNTIF('Round 1 - Hole by Hole'!J5:J9,”=“&amp;J2+2)+COUNTIF('Round 1 - Hole by Hole'!J12:J16,”=“&amp;J2+2)+COUNTIF('Round 1 - Hole by Hole'!J19:J23,”=“&amp;J2+2)+COUNTIF('Round 1 - Hole by Hole'!J26:J30,”=“&amp;J2+2)+COUNTIF('Round 1 - Hole by Hole'!J33:J37,”=“&amp;J2+2)+COUNTIF('Round 1 - Hole by Hole'!J40:J44,”=“&amp;J2+2)+COUNTIF('Round 1 - Hole by Hole'!J47:J51,”=“&amp;J2+2)+COUNTIF('Round 1 - Hole by Hole'!J54:J58,”=“&amp;J2+2)+COUNTIF('Round 1 - Hole by Hole'!J61:J65,”=“&amp;J2+2)+COUNTIF('Round 1 - Hole by Hole'!J68:J72,”=“&amp;J2+2)+COUNTIF('Round 1 - Hole by Hole'!J75:J79,”=“&amp;J2+2)+COUNTIF('Round 1 - Hole by Hole'!J82:J86,”=“&amp;J2+2)+COUNTIF('Round 1 - Hole by Hole'!J89:J93,”=“&amp;J2+2)+COUNTIF('Round 1 - Hole by Hole'!J96:J100,”=“&amp;J2+2)+COUNTIF('Round 1 - Hole by Hole'!J103:J107,”=“&amp;J2+2)+COUNTIF('Round 1 - Hole by Hole'!J110:J114,”=“&amp;J2+2)+COUNTIF('Round 1 - Hole by Hole'!J117:J121,”=“&amp;J2+2)+COUNTIF('Round 1 - Hole by Hole'!J124:J128,”=“&amp;J2+2) +COUNTIF('Round 1 - Hole by Hole'!J131:J135,”=“&amp;J2+2) +COUNTIF('Round 1 - Hole by Hole'!J138:J142,”=“&amp;J2+2) +COUNTIF('Round 1 - Hole by Hole'!J145:J149,”=“&amp;J2+2))</f>
        <v>0</v>
      </c>
      <c r="K8" s="71"/>
      <c r="L8" s="70">
        <f>(COUNTIF('Round 1 - Hole by Hole'!L5:L9,”=“&amp;L2+2)+COUNTIF('Round 1 - Hole by Hole'!L12:L16,”=“&amp;L2+2)+COUNTIF('Round 1 - Hole by Hole'!L19:L23,”=“&amp;L2+2)+COUNTIF('Round 1 - Hole by Hole'!L26:L30,”=“&amp;L2+2)+COUNTIF('Round 1 - Hole by Hole'!L33:L37,”=“&amp;L2+2)+COUNTIF('Round 1 - Hole by Hole'!L40:L44,”=“&amp;L2+2)+COUNTIF('Round 1 - Hole by Hole'!L47:L51,”=“&amp;L2+2)+COUNTIF('Round 1 - Hole by Hole'!L54:L58,”=“&amp;L2+2)+COUNTIF('Round 1 - Hole by Hole'!L61:L65,”=“&amp;L2+2)+COUNTIF('Round 1 - Hole by Hole'!L68:L72,”=“&amp;L2+2)+COUNTIF('Round 1 - Hole by Hole'!L75:L79,”=“&amp;L2+2)+COUNTIF('Round 1 - Hole by Hole'!L82:L86,”=“&amp;L2+2)+COUNTIF('Round 1 - Hole by Hole'!L89:L93,”=“&amp;L2+2)+COUNTIF('Round 1 - Hole by Hole'!L96:L100,”=“&amp;L2+2)+COUNTIF('Round 1 - Hole by Hole'!L103:L107,”=“&amp;L2+2)+COUNTIF('Round 1 - Hole by Hole'!L110:L114,”=“&amp;L2+2)+COUNTIF('Round 1 - Hole by Hole'!L117:L121,”=“&amp;L2+2)+COUNTIF('Round 1 - Hole by Hole'!L124:L128,”=“&amp;L2+2) +COUNTIF('Round 1 - Hole by Hole'!L131:L135,”=“&amp;L2+2) +COUNTIF('Round 1 - Hole by Hole'!L138:L142,”=“&amp;L2+2) +COUNTIF('Round 1 - Hole by Hole'!L145:L149,”=“&amp;L2+2))</f>
        <v>0</v>
      </c>
      <c r="M8" s="108">
        <f>(COUNTIF('Round 1 - Hole by Hole'!M5:M9,”=“&amp;M2+2)+COUNTIF('Round 1 - Hole by Hole'!M12:M16,”=“&amp;M2+2)+COUNTIF('Round 1 - Hole by Hole'!M19:M23,”=“&amp;M2+2)+COUNTIF('Round 1 - Hole by Hole'!M26:M30,”=“&amp;M2+2)+COUNTIF('Round 1 - Hole by Hole'!M33:M37,”=“&amp;M2+2)+COUNTIF('Round 1 - Hole by Hole'!M40:M44,”=“&amp;M2+2)+COUNTIF('Round 1 - Hole by Hole'!M47:M51,”=“&amp;M2+2)+COUNTIF('Round 1 - Hole by Hole'!M54:M58,”=“&amp;M2+2)+COUNTIF('Round 1 - Hole by Hole'!M61:M65,”=“&amp;M2+2)+COUNTIF('Round 1 - Hole by Hole'!M68:M72,”=“&amp;M2+2)+COUNTIF('Round 1 - Hole by Hole'!M75:M79,”=“&amp;M2+2)+COUNTIF('Round 1 - Hole by Hole'!M82:M86,”=“&amp;M2+2)+COUNTIF('Round 1 - Hole by Hole'!M89:M93,”=“&amp;M2+2)+COUNTIF('Round 1 - Hole by Hole'!M96:M100,”=“&amp;M2+2)+COUNTIF('Round 1 - Hole by Hole'!M103:M107,”=“&amp;M2+2)+COUNTIF('Round 1 - Hole by Hole'!M110:M114,”=“&amp;M2+2)+COUNTIF('Round 1 - Hole by Hole'!M117:M121,”=“&amp;M2+2)+COUNTIF('Round 1 - Hole by Hole'!M124:M128,”=“&amp;M2+2) +COUNTIF('Round 1 - Hole by Hole'!M131:M135,”=“&amp;M2+2) +COUNTIF('Round 1 - Hole by Hole'!M138:M142,”=“&amp;M2+2) +COUNTIF('Round 1 - Hole by Hole'!M145:M149,”=“&amp;M2+2))</f>
        <v>0</v>
      </c>
      <c r="N8" s="70">
        <f>(COUNTIF('Round 1 - Hole by Hole'!N5:N9,”=“&amp;N2+2)+COUNTIF('Round 1 - Hole by Hole'!N12:N16,”=“&amp;N2+2)+COUNTIF('Round 1 - Hole by Hole'!N19:N23,”=“&amp;N2+2)+COUNTIF('Round 1 - Hole by Hole'!N26:N30,”=“&amp;N2+2)+COUNTIF('Round 1 - Hole by Hole'!N33:N37,”=“&amp;N2+2)+COUNTIF('Round 1 - Hole by Hole'!N40:N44,”=“&amp;N2+2)+COUNTIF('Round 1 - Hole by Hole'!N47:N51,”=“&amp;N2+2)+COUNTIF('Round 1 - Hole by Hole'!N54:N58,”=“&amp;N2+2)+COUNTIF('Round 1 - Hole by Hole'!N61:N65,”=“&amp;N2+2)+COUNTIF('Round 1 - Hole by Hole'!N68:N72,”=“&amp;N2+2)+COUNTIF('Round 1 - Hole by Hole'!N75:N79,”=“&amp;N2+2)+COUNTIF('Round 1 - Hole by Hole'!N82:N86,”=“&amp;N2+2)+COUNTIF('Round 1 - Hole by Hole'!N89:N93,”=“&amp;N2+2)+COUNTIF('Round 1 - Hole by Hole'!N96:N100,”=“&amp;N2+2)+COUNTIF('Round 1 - Hole by Hole'!N103:N107,”=“&amp;N2+2)+COUNTIF('Round 1 - Hole by Hole'!N110:N114,”=“&amp;N2+2)+COUNTIF('Round 1 - Hole by Hole'!N117:N121,”=“&amp;N2+2)+COUNTIF('Round 1 - Hole by Hole'!N124:N128,”=“&amp;N2+2) +COUNTIF('Round 1 - Hole by Hole'!N131:N135,”=“&amp;N2+2) +COUNTIF('Round 1 - Hole by Hole'!N138:N142,”=“&amp;N2+2) +COUNTIF('Round 1 - Hole by Hole'!N145:N149,”=“&amp;N2+2))</f>
        <v>0</v>
      </c>
      <c r="O8" s="108">
        <f>(COUNTIF('Round 1 - Hole by Hole'!O5:O9,”=“&amp;O2+2)+COUNTIF('Round 1 - Hole by Hole'!O12:O16,”=“&amp;O2+2)+COUNTIF('Round 1 - Hole by Hole'!O19:O23,”=“&amp;O2+2)+COUNTIF('Round 1 - Hole by Hole'!O26:O30,”=“&amp;O2+2)+COUNTIF('Round 1 - Hole by Hole'!O33:O37,”=“&amp;O2+2)+COUNTIF('Round 1 - Hole by Hole'!O40:O44,”=“&amp;O2+2)+COUNTIF('Round 1 - Hole by Hole'!O47:O51,”=“&amp;O2+2)+COUNTIF('Round 1 - Hole by Hole'!O54:O58,”=“&amp;O2+2)+COUNTIF('Round 1 - Hole by Hole'!O61:O65,”=“&amp;O2+2)+COUNTIF('Round 1 - Hole by Hole'!O68:O72,”=“&amp;O2+2)+COUNTIF('Round 1 - Hole by Hole'!O75:O79,”=“&amp;O2+2)+COUNTIF('Round 1 - Hole by Hole'!O82:O86,”=“&amp;O2+2)+COUNTIF('Round 1 - Hole by Hole'!O89:O93,”=“&amp;O2+2)+COUNTIF('Round 1 - Hole by Hole'!O96:O100,”=“&amp;O2+2)+COUNTIF('Round 1 - Hole by Hole'!O103:O107,”=“&amp;O2+2)+COUNTIF('Round 1 - Hole by Hole'!O110:O114,”=“&amp;O2+2)+COUNTIF('Round 1 - Hole by Hole'!O117:O121,”=“&amp;O2+2)+COUNTIF('Round 1 - Hole by Hole'!O124:O128,”=“&amp;O2+2) +COUNTIF('Round 1 - Hole by Hole'!O131:O135,”=“&amp;O2+2) +COUNTIF('Round 1 - Hole by Hole'!O138:O142,”=“&amp;O2+2) +COUNTIF('Round 1 - Hole by Hole'!O145:O149,”=“&amp;O2+2))</f>
        <v>0</v>
      </c>
      <c r="P8" s="70">
        <f>(COUNTIF('Round 1 - Hole by Hole'!P5:P9,”=“&amp;P2+2)+COUNTIF('Round 1 - Hole by Hole'!P12:P16,”=“&amp;P2+2)+COUNTIF('Round 1 - Hole by Hole'!P19:P23,”=“&amp;P2+2)+COUNTIF('Round 1 - Hole by Hole'!P26:P30,”=“&amp;P2+2)+COUNTIF('Round 1 - Hole by Hole'!P33:P37,”=“&amp;P2+2)+COUNTIF('Round 1 - Hole by Hole'!P40:P44,”=“&amp;P2+2)+COUNTIF('Round 1 - Hole by Hole'!P47:P51,”=“&amp;P2+2)+COUNTIF('Round 1 - Hole by Hole'!P54:P58,”=“&amp;P2+2)+COUNTIF('Round 1 - Hole by Hole'!P61:P65,”=“&amp;P2+2)+COUNTIF('Round 1 - Hole by Hole'!P68:P72,”=“&amp;P2+2)+COUNTIF('Round 1 - Hole by Hole'!P75:P79,”=“&amp;P2+2)+COUNTIF('Round 1 - Hole by Hole'!P82:P86,”=“&amp;P2+2)+COUNTIF('Round 1 - Hole by Hole'!P89:P93,”=“&amp;P2+2)+COUNTIF('Round 1 - Hole by Hole'!P96:P100,”=“&amp;P2+2)+COUNTIF('Round 1 - Hole by Hole'!P103:P107,”=“&amp;P2+2)+COUNTIF('Round 1 - Hole by Hole'!P110:P114,”=“&amp;P2+2)+COUNTIF('Round 1 - Hole by Hole'!P117:P121,”=“&amp;P2+2)+COUNTIF('Round 1 - Hole by Hole'!P124:P128,”=“&amp;P2+2) +COUNTIF('Round 1 - Hole by Hole'!P131:P135,”=“&amp;P2+2) +COUNTIF('Round 1 - Hole by Hole'!P138:P142,”=“&amp;P2+2) +COUNTIF('Round 1 - Hole by Hole'!P145:P149,”=“&amp;P2+2))</f>
        <v>0</v>
      </c>
      <c r="Q8" s="108">
        <f>(COUNTIF('Round 1 - Hole by Hole'!Q5:Q9,”=“&amp;Q2+2)+COUNTIF('Round 1 - Hole by Hole'!Q12:Q16,”=“&amp;Q2+2)+COUNTIF('Round 1 - Hole by Hole'!Q19:Q23,”=“&amp;Q2+2)+COUNTIF('Round 1 - Hole by Hole'!Q26:Q30,”=“&amp;Q2+2)+COUNTIF('Round 1 - Hole by Hole'!Q33:Q37,”=“&amp;Q2+2)+COUNTIF('Round 1 - Hole by Hole'!Q40:Q44,”=“&amp;Q2+2)+COUNTIF('Round 1 - Hole by Hole'!Q47:Q51,”=“&amp;Q2+2)+COUNTIF('Round 1 - Hole by Hole'!Q54:Q58,”=“&amp;Q2+2)+COUNTIF('Round 1 - Hole by Hole'!Q61:Q65,”=“&amp;Q2+2)+COUNTIF('Round 1 - Hole by Hole'!Q68:Q72,”=“&amp;Q2+2)+COUNTIF('Round 1 - Hole by Hole'!Q75:Q79,”=“&amp;Q2+2)+COUNTIF('Round 1 - Hole by Hole'!Q82:Q86,”=“&amp;Q2+2)+COUNTIF('Round 1 - Hole by Hole'!Q89:Q93,”=“&amp;Q2+2)+COUNTIF('Round 1 - Hole by Hole'!Q96:Q100,”=“&amp;Q2+2)+COUNTIF('Round 1 - Hole by Hole'!Q103:Q107,”=“&amp;Q2+2)+COUNTIF('Round 1 - Hole by Hole'!Q110:Q114,”=“&amp;Q2+2)+COUNTIF('Round 1 - Hole by Hole'!Q117:Q121,”=“&amp;Q2+2)+COUNTIF('Round 1 - Hole by Hole'!Q124:Q128,”=“&amp;Q2+2) +COUNTIF('Round 1 - Hole by Hole'!Q131:Q135,”=“&amp;Q2+2) +COUNTIF('Round 1 - Hole by Hole'!Q138:Q142,”=“&amp;Q2+2) +COUNTIF('Round 1 - Hole by Hole'!Q145:Q149,”=“&amp;Q2+2))</f>
        <v>0</v>
      </c>
      <c r="R8" s="70">
        <f>(COUNTIF('Round 1 - Hole by Hole'!R5:R9,”=“&amp;R2+2)+COUNTIF('Round 1 - Hole by Hole'!R12:R16,”=“&amp;R2+2)+COUNTIF('Round 1 - Hole by Hole'!R19:R23,”=“&amp;R2+2)+COUNTIF('Round 1 - Hole by Hole'!R26:R30,”=“&amp;R2+2)+COUNTIF('Round 1 - Hole by Hole'!R33:R37,”=“&amp;R2+2)+COUNTIF('Round 1 - Hole by Hole'!R40:R44,”=“&amp;R2+2)+COUNTIF('Round 1 - Hole by Hole'!R47:R51,”=“&amp;R2+2)+COUNTIF('Round 1 - Hole by Hole'!R54:R58,”=“&amp;R2+2)+COUNTIF('Round 1 - Hole by Hole'!R61:R65,”=“&amp;R2+2)+COUNTIF('Round 1 - Hole by Hole'!R68:R72,”=“&amp;R2+2)+COUNTIF('Round 1 - Hole by Hole'!R75:R79,”=“&amp;R2+2)+COUNTIF('Round 1 - Hole by Hole'!R82:R86,”=“&amp;R2+2)+COUNTIF('Round 1 - Hole by Hole'!R89:R93,”=“&amp;R2+2)+COUNTIF('Round 1 - Hole by Hole'!R96:R100,”=“&amp;R2+2)+COUNTIF('Round 1 - Hole by Hole'!R103:R107,”=“&amp;R2+2)+COUNTIF('Round 1 - Hole by Hole'!R110:R114,”=“&amp;R2+2)+COUNTIF('Round 1 - Hole by Hole'!R117:R121,”=“&amp;R2+2)+COUNTIF('Round 1 - Hole by Hole'!R124:R128,”=“&amp;R2+2) +COUNTIF('Round 1 - Hole by Hole'!R131:R135,”=“&amp;R2+2) +COUNTIF('Round 1 - Hole by Hole'!R138:R142,”=“&amp;R2+2) +COUNTIF('Round 1 - Hole by Hole'!R145:R149,”=“&amp;R2+2))</f>
        <v>0</v>
      </c>
      <c r="S8" s="108">
        <f>(COUNTIF('Round 1 - Hole by Hole'!S5:S9,”=“&amp;S2+2)+COUNTIF('Round 1 - Hole by Hole'!S12:S16,”=“&amp;S2+2)+COUNTIF('Round 1 - Hole by Hole'!S19:S23,”=“&amp;S2+2)+COUNTIF('Round 1 - Hole by Hole'!S26:S30,”=“&amp;S2+2)+COUNTIF('Round 1 - Hole by Hole'!S33:S37,”=“&amp;S2+2)+COUNTIF('Round 1 - Hole by Hole'!S40:S44,”=“&amp;S2+2)+COUNTIF('Round 1 - Hole by Hole'!S47:S51,”=“&amp;S2+2)+COUNTIF('Round 1 - Hole by Hole'!S54:S58,”=“&amp;S2+2)+COUNTIF('Round 1 - Hole by Hole'!S61:S65,”=“&amp;S2+2)+COUNTIF('Round 1 - Hole by Hole'!S68:S72,”=“&amp;S2+2)+COUNTIF('Round 1 - Hole by Hole'!S75:S79,”=“&amp;S2+2)+COUNTIF('Round 1 - Hole by Hole'!S82:S86,”=“&amp;S2+2)+COUNTIF('Round 1 - Hole by Hole'!S89:S93,”=“&amp;S2+2)+COUNTIF('Round 1 - Hole by Hole'!S96:S100,”=“&amp;S2+2)+COUNTIF('Round 1 - Hole by Hole'!S103:S107,”=“&amp;S2+2)+COUNTIF('Round 1 - Hole by Hole'!S110:S114,”=“&amp;S2+2)+COUNTIF('Round 1 - Hole by Hole'!S117:S121,”=“&amp;S2+2)+COUNTIF('Round 1 - Hole by Hole'!S124:S128,”=“&amp;S2+2) +COUNTIF('Round 1 - Hole by Hole'!S131:S135,”=“&amp;S2+2) +COUNTIF('Round 1 - Hole by Hole'!S138:S142,”=“&amp;S2+2) +COUNTIF('Round 1 - Hole by Hole'!S145:S149,”=“&amp;S2+2))</f>
        <v>0</v>
      </c>
      <c r="T8" s="70">
        <f>(COUNTIF('Round 1 - Hole by Hole'!T5:T9,”=“&amp;T2+2)+COUNTIF('Round 1 - Hole by Hole'!T12:T16,”=“&amp;T2+2)+COUNTIF('Round 1 - Hole by Hole'!T19:T23,”=“&amp;T2+2)+COUNTIF('Round 1 - Hole by Hole'!T26:T30,”=“&amp;T2+2)+COUNTIF('Round 1 - Hole by Hole'!T33:T37,”=“&amp;T2+2)+COUNTIF('Round 1 - Hole by Hole'!T40:T44,”=“&amp;T2+2)+COUNTIF('Round 1 - Hole by Hole'!T47:T51,”=“&amp;T2+2)+COUNTIF('Round 1 - Hole by Hole'!T54:T58,”=“&amp;T2+2)+COUNTIF('Round 1 - Hole by Hole'!T61:T65,”=“&amp;T2+2)+COUNTIF('Round 1 - Hole by Hole'!T68:T72,”=“&amp;T2+2)+COUNTIF('Round 1 - Hole by Hole'!T75:T79,”=“&amp;T2+2)+COUNTIF('Round 1 - Hole by Hole'!T82:T86,”=“&amp;T2+2)+COUNTIF('Round 1 - Hole by Hole'!T89:T93,”=“&amp;T2+2)+COUNTIF('Round 1 - Hole by Hole'!T96:T100,”=“&amp;T2+2)+COUNTIF('Round 1 - Hole by Hole'!T103:T107,”=“&amp;T2+2)+COUNTIF('Round 1 - Hole by Hole'!T110:T114,”=“&amp;T2+2)+COUNTIF('Round 1 - Hole by Hole'!T117:T121,”=“&amp;T2+2)+COUNTIF('Round 1 - Hole by Hole'!T124:T128,”=“&amp;T2+2) +COUNTIF('Round 1 - Hole by Hole'!T131:T135,”=“&amp;T2+2) +COUNTIF('Round 1 - Hole by Hole'!T138:T142,”=“&amp;T2+2) +COUNTIF('Round 1 - Hole by Hole'!T145:T149,”=“&amp;T2+2))</f>
        <v>0</v>
      </c>
      <c r="U8" s="72"/>
      <c r="V8" s="73"/>
    </row>
    <row r="9" spans="1:22">
      <c r="A9" s="61" t="s">
        <v>36</v>
      </c>
      <c r="B9" s="70">
        <f>(COUNTIF('Round 1 - Hole by Hole'!B5:B9,"&gt;"&amp;B2+2.1)+COUNTIF('Round 1 - Hole by Hole'!B12:B16,"&gt;"&amp;B2+2.1)+COUNTIF('Round 1 - Hole by Hole'!B19:B23,"&gt;"&amp;B2+2.1)+COUNTIF('Round 1 - Hole by Hole'!B26:B30,"&gt;"&amp;B2+2.1)+COUNTIF('Round 1 - Hole by Hole'!B33:B37,"&gt;"&amp;B2+2.1)+COUNTIF('Round 1 - Hole by Hole'!B40:B44,"&gt;"&amp;B2+2.1)+COUNTIF('Round 1 - Hole by Hole'!B47:B51,"&gt;"&amp;B2+2.1)+COUNTIF('Round 1 - Hole by Hole'!B54:B58,"&gt;"&amp;B2+2.1)+COUNTIF('Round 1 - Hole by Hole'!B61:B65,"&gt;"&amp;B2+2.1)+COUNTIF('Round 1 - Hole by Hole'!B68:B72,"&gt;"&amp;B2+2.1)+COUNTIF('Round 1 - Hole by Hole'!B75:B79,"&gt;"&amp;B2+2.1)+COUNTIF('Round 1 - Hole by Hole'!B82:B86,"&gt;"&amp;B2+2.1)+COUNTIF('Round 1 - Hole by Hole'!B89:B93,"&gt;"&amp;B2+2.1)+COUNTIF('Round 1 - Hole by Hole'!B96:B100,"&gt;"&amp;B2+2.1)+COUNTIF('Round 1 - Hole by Hole'!B103:B107,"&gt;"&amp;B2+2.1)+COUNTIF('Round 1 - Hole by Hole'!B110:B114,"&gt;"&amp;B2+2.1)+COUNTIF('Round 1 - Hole by Hole'!B117:B121,"&gt;"&amp;B2+2.1)+COUNTIF('Round 1 - Hole by Hole'!B124:B128,"&gt;"&amp;B2+2.1) +COUNTIF('Round 1 - Hole by Hole'!B131:B135,"&gt;"&amp;B2+2.1) +COUNTIF('Round 1 - Hole by Hole'!B138:B142,"&gt;"&amp;B2+2.1) +COUNTIF('Round 1 - Hole by Hole'!B145:B149,"&gt;"&amp;B2+2.1))</f>
        <v>6</v>
      </c>
      <c r="C9" s="108">
        <f>(COUNTIF('Round 1 - Hole by Hole'!C5:C9,"&gt;"&amp;C2+2.1)+COUNTIF('Round 1 - Hole by Hole'!C12:C16,"&gt;"&amp;C2+2.1)+COUNTIF('Round 1 - Hole by Hole'!C19:C23,"&gt;"&amp;C2+2.1)+COUNTIF('Round 1 - Hole by Hole'!C26:C30,"&gt;"&amp;C2+2.1)+COUNTIF('Round 1 - Hole by Hole'!C33:C37,"&gt;"&amp;C2+2.1)+COUNTIF('Round 1 - Hole by Hole'!C40:C44,"&gt;"&amp;C2+2.1)+COUNTIF('Round 1 - Hole by Hole'!C47:C51,"&gt;"&amp;C2+2.1)+COUNTIF('Round 1 - Hole by Hole'!C54:C58,"&gt;"&amp;C2+2.1)+COUNTIF('Round 1 - Hole by Hole'!C61:C65,"&gt;"&amp;C2+2.1)+COUNTIF('Round 1 - Hole by Hole'!C68:C72,"&gt;"&amp;C2+2.1)+COUNTIF('Round 1 - Hole by Hole'!C75:C79,"&gt;"&amp;C2+2.1)+COUNTIF('Round 1 - Hole by Hole'!C82:C86,"&gt;"&amp;C2+2.1)+COUNTIF('Round 1 - Hole by Hole'!C89:C93,"&gt;"&amp;C2+2.1)+COUNTIF('Round 1 - Hole by Hole'!C96:C100,"&gt;"&amp;C2+2.1)+COUNTIF('Round 1 - Hole by Hole'!C103:C107,"&gt;"&amp;C2+2.1)+COUNTIF('Round 1 - Hole by Hole'!C110:C114,"&gt;"&amp;C2+2.1)+COUNTIF('Round 1 - Hole by Hole'!C117:C121,"&gt;"&amp;C2+2.1)+COUNTIF('Round 1 - Hole by Hole'!C124:C128,"&gt;"&amp;C2+2.1) +COUNTIF('Round 1 - Hole by Hole'!C131:C135,"&gt;"&amp;C2+2.1) +COUNTIF('Round 1 - Hole by Hole'!C138:C142,"&gt;"&amp;C2+2.1) +COUNTIF('Round 1 - Hole by Hole'!C145:C149,"&gt;"&amp;C2+2.1))</f>
        <v>6</v>
      </c>
      <c r="D9" s="70">
        <f>(COUNTIF('Round 1 - Hole by Hole'!D5:D9,"&gt;"&amp;D2+2.1)+COUNTIF('Round 1 - Hole by Hole'!D12:D16,"&gt;"&amp;D2+2.1)+COUNTIF('Round 1 - Hole by Hole'!D19:D23,"&gt;"&amp;D2+2.1)+COUNTIF('Round 1 - Hole by Hole'!D26:D30,"&gt;"&amp;D2+2.1)+COUNTIF('Round 1 - Hole by Hole'!D33:D37,"&gt;"&amp;D2+2.1)+COUNTIF('Round 1 - Hole by Hole'!D40:D44,"&gt;"&amp;D2+2.1)+COUNTIF('Round 1 - Hole by Hole'!D47:D51,"&gt;"&amp;D2+2.1)+COUNTIF('Round 1 - Hole by Hole'!D54:D58,"&gt;"&amp;D2+2.1)+COUNTIF('Round 1 - Hole by Hole'!D61:D65,"&gt;"&amp;D2+2.1)+COUNTIF('Round 1 - Hole by Hole'!D68:D72,"&gt;"&amp;D2+2.1)+COUNTIF('Round 1 - Hole by Hole'!D75:D79,"&gt;"&amp;D2+2.1)+COUNTIF('Round 1 - Hole by Hole'!D82:D86,"&gt;"&amp;D2+2.1)+COUNTIF('Round 1 - Hole by Hole'!D89:D93,"&gt;"&amp;D2+2.1)+COUNTIF('Round 1 - Hole by Hole'!D96:D100,"&gt;"&amp;D2+2.1)+COUNTIF('Round 1 - Hole by Hole'!D103:D107,"&gt;"&amp;D2+2.1)+COUNTIF('Round 1 - Hole by Hole'!D110:D114,"&gt;"&amp;D2+2.1)+COUNTIF('Round 1 - Hole by Hole'!D117:D121,"&gt;"&amp;D2+2.1)+COUNTIF('Round 1 - Hole by Hole'!D124:D128,"&gt;"&amp;D2+2.1) +COUNTIF('Round 1 - Hole by Hole'!D131:D135,"&gt;"&amp;D2+2.1) +COUNTIF('Round 1 - Hole by Hole'!D138:D142,"&gt;"&amp;D2+2.1) +COUNTIF('Round 1 - Hole by Hole'!D145:D149,"&gt;"&amp;D2+2.1))</f>
        <v>7</v>
      </c>
      <c r="E9" s="108">
        <f>(COUNTIF('Round 1 - Hole by Hole'!E5:E9,"&gt;"&amp;E2+2.1)+COUNTIF('Round 1 - Hole by Hole'!E12:E16,"&gt;"&amp;E2+2.1)+COUNTIF('Round 1 - Hole by Hole'!E19:E23,"&gt;"&amp;E2+2.1)+COUNTIF('Round 1 - Hole by Hole'!E26:E30,"&gt;"&amp;E2+2.1)+COUNTIF('Round 1 - Hole by Hole'!E33:E37,"&gt;"&amp;E2+2.1)+COUNTIF('Round 1 - Hole by Hole'!E40:E44,"&gt;"&amp;E2+2.1)+COUNTIF('Round 1 - Hole by Hole'!E47:E51,"&gt;"&amp;E2+2.1)+COUNTIF('Round 1 - Hole by Hole'!E54:E58,"&gt;"&amp;E2+2.1)+COUNTIF('Round 1 - Hole by Hole'!E61:E65,"&gt;"&amp;E2+2.1)+COUNTIF('Round 1 - Hole by Hole'!E68:E72,"&gt;"&amp;E2+2.1)+COUNTIF('Round 1 - Hole by Hole'!E75:E79,"&gt;"&amp;E2+2.1)+COUNTIF('Round 1 - Hole by Hole'!E82:E86,"&gt;"&amp;E2+2.1)+COUNTIF('Round 1 - Hole by Hole'!E89:E93,"&gt;"&amp;E2+2.1)+COUNTIF('Round 1 - Hole by Hole'!E96:E100,"&gt;"&amp;E2+2.1)+COUNTIF('Round 1 - Hole by Hole'!E103:E107,"&gt;"&amp;E2+2.1)+COUNTIF('Round 1 - Hole by Hole'!E110:E114,"&gt;"&amp;E2+2.1)+COUNTIF('Round 1 - Hole by Hole'!E117:E121,"&gt;"&amp;E2+2.1)+COUNTIF('Round 1 - Hole by Hole'!E124:E128,"&gt;"&amp;E2+2.1) +COUNTIF('Round 1 - Hole by Hole'!E131:E135,"&gt;"&amp;E2+2.1) +COUNTIF('Round 1 - Hole by Hole'!E138:E142,"&gt;"&amp;E2+2.1) +COUNTIF('Round 1 - Hole by Hole'!E145:E149,"&gt;"&amp;E2+2.1))</f>
        <v>2</v>
      </c>
      <c r="F9" s="70">
        <f>(COUNTIF('Round 1 - Hole by Hole'!F5:F9,"&gt;"&amp;F2+2.1)+COUNTIF('Round 1 - Hole by Hole'!F12:F16,"&gt;"&amp;F2+2.1)+COUNTIF('Round 1 - Hole by Hole'!F19:F23,"&gt;"&amp;F2+2.1)+COUNTIF('Round 1 - Hole by Hole'!F26:F30,"&gt;"&amp;F2+2.1)+COUNTIF('Round 1 - Hole by Hole'!F33:F37,"&gt;"&amp;F2+2.1)+COUNTIF('Round 1 - Hole by Hole'!F40:F44,"&gt;"&amp;F2+2.1)+COUNTIF('Round 1 - Hole by Hole'!F47:F51,"&gt;"&amp;F2+2.1)+COUNTIF('Round 1 - Hole by Hole'!F54:F58,"&gt;"&amp;F2+2.1)+COUNTIF('Round 1 - Hole by Hole'!F61:F65,"&gt;"&amp;F2+2.1)+COUNTIF('Round 1 - Hole by Hole'!F68:F72,"&gt;"&amp;F2+2.1)+COUNTIF('Round 1 - Hole by Hole'!F75:F79,"&gt;"&amp;F2+2.1)+COUNTIF('Round 1 - Hole by Hole'!F82:F86,"&gt;"&amp;F2+2.1)+COUNTIF('Round 1 - Hole by Hole'!F89:F93,"&gt;"&amp;F2+2.1)+COUNTIF('Round 1 - Hole by Hole'!F96:F100,"&gt;"&amp;F2+2.1)+COUNTIF('Round 1 - Hole by Hole'!F103:F107,"&gt;"&amp;F2+2.1)+COUNTIF('Round 1 - Hole by Hole'!F110:F114,"&gt;"&amp;F2+2.1)+COUNTIF('Round 1 - Hole by Hole'!F117:F121,"&gt;"&amp;F2+2.1)+COUNTIF('Round 1 - Hole by Hole'!F124:F128,"&gt;"&amp;F2+2.1) +COUNTIF('Round 1 - Hole by Hole'!F131:F135,"&gt;"&amp;F2+2.1) +COUNTIF('Round 1 - Hole by Hole'!F138:F142,"&gt;"&amp;F2+2.1) +COUNTIF('Round 1 - Hole by Hole'!F145:F149,"&gt;"&amp;F2+2.1))</f>
        <v>3</v>
      </c>
      <c r="G9" s="108">
        <f>(COUNTIF('Round 1 - Hole by Hole'!G5:G9,"&gt;"&amp;G2+2.1)+COUNTIF('Round 1 - Hole by Hole'!G12:G16,"&gt;"&amp;G2+2.1)+COUNTIF('Round 1 - Hole by Hole'!G19:G23,"&gt;"&amp;G2+2.1)+COUNTIF('Round 1 - Hole by Hole'!G26:G30,"&gt;"&amp;G2+2.1)+COUNTIF('Round 1 - Hole by Hole'!G33:G37,"&gt;"&amp;G2+2.1)+COUNTIF('Round 1 - Hole by Hole'!G40:G44,"&gt;"&amp;G2+2.1)+COUNTIF('Round 1 - Hole by Hole'!G47:G51,"&gt;"&amp;G2+2.1)+COUNTIF('Round 1 - Hole by Hole'!G54:G58,"&gt;"&amp;G2+2.1)+COUNTIF('Round 1 - Hole by Hole'!G61:G65,"&gt;"&amp;G2+2.1)+COUNTIF('Round 1 - Hole by Hole'!G68:G72,"&gt;"&amp;G2+2.1)+COUNTIF('Round 1 - Hole by Hole'!G75:G79,"&gt;"&amp;G2+2.1)+COUNTIF('Round 1 - Hole by Hole'!G82:G86,"&gt;"&amp;G2+2.1)+COUNTIF('Round 1 - Hole by Hole'!G89:G93,"&gt;"&amp;G2+2.1)+COUNTIF('Round 1 - Hole by Hole'!G96:G100,"&gt;"&amp;G2+2.1)+COUNTIF('Round 1 - Hole by Hole'!G103:G107,"&gt;"&amp;G2+2.1)+COUNTIF('Round 1 - Hole by Hole'!G110:G114,"&gt;"&amp;G2+2.1)+COUNTIF('Round 1 - Hole by Hole'!G117:G121,"&gt;"&amp;G2+2.1)+COUNTIF('Round 1 - Hole by Hole'!G124:G128,"&gt;"&amp;G2+2.1) +COUNTIF('Round 1 - Hole by Hole'!G131:G135,"&gt;"&amp;G2+2.1) +COUNTIF('Round 1 - Hole by Hole'!G138:G142,"&gt;"&amp;G2+2.1) +COUNTIF('Round 1 - Hole by Hole'!G145:G149,"&gt;"&amp;G2+2.1))</f>
        <v>2</v>
      </c>
      <c r="H9" s="70">
        <f>(COUNTIF('Round 1 - Hole by Hole'!H5:H9,"&gt;"&amp;H2+2.1)+COUNTIF('Round 1 - Hole by Hole'!H12:H16,"&gt;"&amp;H2+2.1)+COUNTIF('Round 1 - Hole by Hole'!H19:H23,"&gt;"&amp;H2+2.1)+COUNTIF('Round 1 - Hole by Hole'!H26:H30,"&gt;"&amp;H2+2.1)+COUNTIF('Round 1 - Hole by Hole'!H33:H37,"&gt;"&amp;H2+2.1)+COUNTIF('Round 1 - Hole by Hole'!H40:H44,"&gt;"&amp;H2+2.1)+COUNTIF('Round 1 - Hole by Hole'!H47:H51,"&gt;"&amp;H2+2.1)+COUNTIF('Round 1 - Hole by Hole'!H54:H58,"&gt;"&amp;H2+2.1)+COUNTIF('Round 1 - Hole by Hole'!H61:H65,"&gt;"&amp;H2+2.1)+COUNTIF('Round 1 - Hole by Hole'!H68:H72,"&gt;"&amp;H2+2.1)+COUNTIF('Round 1 - Hole by Hole'!H75:H79,"&gt;"&amp;H2+2.1)+COUNTIF('Round 1 - Hole by Hole'!H82:H86,"&gt;"&amp;H2+2.1)+COUNTIF('Round 1 - Hole by Hole'!H89:H93,"&gt;"&amp;H2+2.1)+COUNTIF('Round 1 - Hole by Hole'!H96:H100,"&gt;"&amp;H2+2.1)+COUNTIF('Round 1 - Hole by Hole'!H103:H107,"&gt;"&amp;H2+2.1)+COUNTIF('Round 1 - Hole by Hole'!H110:H114,"&gt;"&amp;H2+2.1)+COUNTIF('Round 1 - Hole by Hole'!H117:H121,"&gt;"&amp;H2+2.1)+COUNTIF('Round 1 - Hole by Hole'!H124:H128,"&gt;"&amp;H2+2.1) +COUNTIF('Round 1 - Hole by Hole'!H131:H135,"&gt;"&amp;H2+2.1) +COUNTIF('Round 1 - Hole by Hole'!H138:H142,"&gt;"&amp;H2+2.1) +COUNTIF('Round 1 - Hole by Hole'!H145:H149,"&gt;"&amp;H2+2.1))</f>
        <v>5</v>
      </c>
      <c r="I9" s="108">
        <f>(COUNTIF('Round 1 - Hole by Hole'!I5:I9,"&gt;"&amp;I2+2.1)+COUNTIF('Round 1 - Hole by Hole'!I12:I16,"&gt;"&amp;I2+2.1)+COUNTIF('Round 1 - Hole by Hole'!I19:I23,"&gt;"&amp;I2+2.1)+COUNTIF('Round 1 - Hole by Hole'!I26:I30,"&gt;"&amp;I2+2.1)+COUNTIF('Round 1 - Hole by Hole'!I33:I37,"&gt;"&amp;I2+2.1)+COUNTIF('Round 1 - Hole by Hole'!I40:I44,"&gt;"&amp;I2+2.1)+COUNTIF('Round 1 - Hole by Hole'!I47:I51,"&gt;"&amp;I2+2.1)+COUNTIF('Round 1 - Hole by Hole'!I54:I58,"&gt;"&amp;I2+2.1)+COUNTIF('Round 1 - Hole by Hole'!I61:I65,"&gt;"&amp;I2+2.1)+COUNTIF('Round 1 - Hole by Hole'!I68:I72,"&gt;"&amp;I2+2.1)+COUNTIF('Round 1 - Hole by Hole'!I75:I79,"&gt;"&amp;I2+2.1)+COUNTIF('Round 1 - Hole by Hole'!I82:I86,"&gt;"&amp;I2+2.1)+COUNTIF('Round 1 - Hole by Hole'!I89:I93,"&gt;"&amp;I2+2.1)+COUNTIF('Round 1 - Hole by Hole'!I96:I100,"&gt;"&amp;I2+2.1)+COUNTIF('Round 1 - Hole by Hole'!I103:I107,"&gt;"&amp;I2+2.1)+COUNTIF('Round 1 - Hole by Hole'!I110:I114,"&gt;"&amp;I2+2.1)+COUNTIF('Round 1 - Hole by Hole'!I117:I121,"&gt;"&amp;I2+2.1)+COUNTIF('Round 1 - Hole by Hole'!I124:I128,"&gt;"&amp;I2+2.1) +COUNTIF('Round 1 - Hole by Hole'!I131:I135,"&gt;"&amp;I2+2.1) +COUNTIF('Round 1 - Hole by Hole'!I138:I142,"&gt;"&amp;I2+2.1) +COUNTIF('Round 1 - Hole by Hole'!I145:I149,"&gt;"&amp;I2+2.1))</f>
        <v>7</v>
      </c>
      <c r="J9" s="70">
        <f>(COUNTIF('Round 1 - Hole by Hole'!J5:J9,"&gt;"&amp;J2+2.1)+COUNTIF('Round 1 - Hole by Hole'!J12:J16,"&gt;"&amp;J2+2.1)+COUNTIF('Round 1 - Hole by Hole'!J19:J23,"&gt;"&amp;J2+2.1)+COUNTIF('Round 1 - Hole by Hole'!J26:J30,"&gt;"&amp;J2+2.1)+COUNTIF('Round 1 - Hole by Hole'!J33:J37,"&gt;"&amp;J2+2.1)+COUNTIF('Round 1 - Hole by Hole'!J40:J44,"&gt;"&amp;J2+2.1)+COUNTIF('Round 1 - Hole by Hole'!J47:J51,"&gt;"&amp;J2+2.1)+COUNTIF('Round 1 - Hole by Hole'!J54:J58,"&gt;"&amp;J2+2.1)+COUNTIF('Round 1 - Hole by Hole'!J61:J65,"&gt;"&amp;J2+2.1)+COUNTIF('Round 1 - Hole by Hole'!J68:J72,"&gt;"&amp;J2+2.1)+COUNTIF('Round 1 - Hole by Hole'!J75:J79,"&gt;"&amp;J2+2.1)+COUNTIF('Round 1 - Hole by Hole'!J82:J86,"&gt;"&amp;J2+2.1)+COUNTIF('Round 1 - Hole by Hole'!J89:J93,"&gt;"&amp;J2+2.1)+COUNTIF('Round 1 - Hole by Hole'!J96:J100,"&gt;"&amp;J2+2.1)+COUNTIF('Round 1 - Hole by Hole'!J103:J107,"&gt;"&amp;J2+2.1)+COUNTIF('Round 1 - Hole by Hole'!J110:J114,"&gt;"&amp;J2+2.1)+COUNTIF('Round 1 - Hole by Hole'!J117:J121,"&gt;"&amp;J2+2.1)+COUNTIF('Round 1 - Hole by Hole'!J124:J128,"&gt;"&amp;J2+2.1) +COUNTIF('Round 1 - Hole by Hole'!J131:J135,"&gt;"&amp;J2+2.1) +COUNTIF('Round 1 - Hole by Hole'!J138:J142,"&gt;"&amp;J2+2.1) +COUNTIF('Round 1 - Hole by Hole'!J145:J149,"&gt;"&amp;J2+2.1))</f>
        <v>6</v>
      </c>
      <c r="K9" s="71"/>
      <c r="L9" s="70">
        <f>(COUNTIF('Round 1 - Hole by Hole'!L5:L9,"&gt;"&amp;L2+2.1)+COUNTIF('Round 1 - Hole by Hole'!L12:L16,"&gt;"&amp;L2+2.1)+COUNTIF('Round 1 - Hole by Hole'!L19:L23,"&gt;"&amp;L2+2.1)+COUNTIF('Round 1 - Hole by Hole'!L26:L30,"&gt;"&amp;L2+2.1)+COUNTIF('Round 1 - Hole by Hole'!L33:L37,"&gt;"&amp;L2+2.1)+COUNTIF('Round 1 - Hole by Hole'!L40:L44,"&gt;"&amp;L2+2.1)+COUNTIF('Round 1 - Hole by Hole'!L47:L51,"&gt;"&amp;L2+2.1)+COUNTIF('Round 1 - Hole by Hole'!L54:L58,"&gt;"&amp;L2+2.1)+COUNTIF('Round 1 - Hole by Hole'!L61:L65,"&gt;"&amp;L2+2.1)+COUNTIF('Round 1 - Hole by Hole'!L68:L72,"&gt;"&amp;L2+2.1)+COUNTIF('Round 1 - Hole by Hole'!L75:L79,"&gt;"&amp;L2+2.1)+COUNTIF('Round 1 - Hole by Hole'!L82:L86,"&gt;"&amp;L2+2.1)+COUNTIF('Round 1 - Hole by Hole'!L89:L93,"&gt;"&amp;L2+2.1)+COUNTIF('Round 1 - Hole by Hole'!L96:L100,"&gt;"&amp;L2+2.1)+COUNTIF('Round 1 - Hole by Hole'!L103:L107,"&gt;"&amp;L2+2.1)+COUNTIF('Round 1 - Hole by Hole'!L110:L114,"&gt;"&amp;L2+2.1)+COUNTIF('Round 1 - Hole by Hole'!L117:L121,"&gt;"&amp;L2+2.1)+COUNTIF('Round 1 - Hole by Hole'!L124:L128,"&gt;"&amp;L2+2.1) +COUNTIF('Round 1 - Hole by Hole'!L131:L135,"&gt;"&amp;L2+2.1) +COUNTIF('Round 1 - Hole by Hole'!L138:L142,"&gt;"&amp;L2+2.1) +COUNTIF('Round 1 - Hole by Hole'!L145:L149,"&gt;"&amp;L2+2.1))</f>
        <v>6</v>
      </c>
      <c r="M9" s="108">
        <f>(COUNTIF('Round 1 - Hole by Hole'!M5:M9,"&gt;"&amp;M2+2.1)+COUNTIF('Round 1 - Hole by Hole'!M12:M16,"&gt;"&amp;M2+2.1)+COUNTIF('Round 1 - Hole by Hole'!M19:M23,"&gt;"&amp;M2+2.1)+COUNTIF('Round 1 - Hole by Hole'!M26:M30,"&gt;"&amp;M2+2.1)+COUNTIF('Round 1 - Hole by Hole'!M33:M37,"&gt;"&amp;M2+2.1)+COUNTIF('Round 1 - Hole by Hole'!M40:M44,"&gt;"&amp;M2+2.1)+COUNTIF('Round 1 - Hole by Hole'!M47:M51,"&gt;"&amp;M2+2.1)+COUNTIF('Round 1 - Hole by Hole'!M54:M58,"&gt;"&amp;M2+2.1)+COUNTIF('Round 1 - Hole by Hole'!M61:M65,"&gt;"&amp;M2+2.1)+COUNTIF('Round 1 - Hole by Hole'!M68:M72,"&gt;"&amp;M2+2.1)+COUNTIF('Round 1 - Hole by Hole'!M75:M79,"&gt;"&amp;M2+2.1)+COUNTIF('Round 1 - Hole by Hole'!M82:M86,"&gt;"&amp;M2+2.1)+COUNTIF('Round 1 - Hole by Hole'!M89:M93,"&gt;"&amp;M2+2.1)+COUNTIF('Round 1 - Hole by Hole'!M96:M100,"&gt;"&amp;M2+2.1)+COUNTIF('Round 1 - Hole by Hole'!M103:M107,"&gt;"&amp;M2+2.1)+COUNTIF('Round 1 - Hole by Hole'!M110:M114,"&gt;"&amp;M2+2.1)+COUNTIF('Round 1 - Hole by Hole'!M117:M121,"&gt;"&amp;M2+2.1)+COUNTIF('Round 1 - Hole by Hole'!M124:M128,"&gt;"&amp;M2+2.1) +COUNTIF('Round 1 - Hole by Hole'!M131:M135,"&gt;"&amp;M2+2.1) +COUNTIF('Round 1 - Hole by Hole'!M138:M142,"&gt;"&amp;M2+2.1) +COUNTIF('Round 1 - Hole by Hole'!M145:M149,"&gt;"&amp;M2+2.1))</f>
        <v>19</v>
      </c>
      <c r="N9" s="70">
        <f>(COUNTIF('Round 1 - Hole by Hole'!N5:N9,"&gt;"&amp;N2+2.1)+COUNTIF('Round 1 - Hole by Hole'!N12:N16,"&gt;"&amp;N2+2.1)+COUNTIF('Round 1 - Hole by Hole'!N19:N23,"&gt;"&amp;N2+2.1)+COUNTIF('Round 1 - Hole by Hole'!N26:N30,"&gt;"&amp;N2+2.1)+COUNTIF('Round 1 - Hole by Hole'!N33:N37,"&gt;"&amp;N2+2.1)+COUNTIF('Round 1 - Hole by Hole'!N40:N44,"&gt;"&amp;N2+2.1)+COUNTIF('Round 1 - Hole by Hole'!N47:N51,"&gt;"&amp;N2+2.1)+COUNTIF('Round 1 - Hole by Hole'!N54:N58,"&gt;"&amp;N2+2.1)+COUNTIF('Round 1 - Hole by Hole'!N61:N65,"&gt;"&amp;N2+2.1)+COUNTIF('Round 1 - Hole by Hole'!N68:N72,"&gt;"&amp;N2+2.1)+COUNTIF('Round 1 - Hole by Hole'!N75:N79,"&gt;"&amp;N2+2.1)+COUNTIF('Round 1 - Hole by Hole'!N82:N86,"&gt;"&amp;N2+2.1)+COUNTIF('Round 1 - Hole by Hole'!N89:N93,"&gt;"&amp;N2+2.1)+COUNTIF('Round 1 - Hole by Hole'!N96:N100,"&gt;"&amp;N2+2.1)+COUNTIF('Round 1 - Hole by Hole'!N103:N107,"&gt;"&amp;N2+2.1)+COUNTIF('Round 1 - Hole by Hole'!N110:N114,"&gt;"&amp;N2+2.1)+COUNTIF('Round 1 - Hole by Hole'!N117:N121,"&gt;"&amp;N2+2.1)+COUNTIF('Round 1 - Hole by Hole'!N124:N128,"&gt;"&amp;N2+2.1) +COUNTIF('Round 1 - Hole by Hole'!N131:N135,"&gt;"&amp;N2+2.1) +COUNTIF('Round 1 - Hole by Hole'!N138:N142,"&gt;"&amp;N2+2.1) +COUNTIF('Round 1 - Hole by Hole'!N145:N149,"&gt;"&amp;N2+2.1))</f>
        <v>5</v>
      </c>
      <c r="O9" s="108">
        <f>(COUNTIF('Round 1 - Hole by Hole'!O5:O9,"&gt;"&amp;O2+2.1)+COUNTIF('Round 1 - Hole by Hole'!O12:O16,"&gt;"&amp;O2+2.1)+COUNTIF('Round 1 - Hole by Hole'!O19:O23,"&gt;"&amp;O2+2.1)+COUNTIF('Round 1 - Hole by Hole'!O26:O30,"&gt;"&amp;O2+2.1)+COUNTIF('Round 1 - Hole by Hole'!O33:O37,"&gt;"&amp;O2+2.1)+COUNTIF('Round 1 - Hole by Hole'!O40:O44,"&gt;"&amp;O2+2.1)+COUNTIF('Round 1 - Hole by Hole'!O47:O51,"&gt;"&amp;O2+2.1)+COUNTIF('Round 1 - Hole by Hole'!O54:O58,"&gt;"&amp;O2+2.1)+COUNTIF('Round 1 - Hole by Hole'!O61:O65,"&gt;"&amp;O2+2.1)+COUNTIF('Round 1 - Hole by Hole'!O68:O72,"&gt;"&amp;O2+2.1)+COUNTIF('Round 1 - Hole by Hole'!O75:O79,"&gt;"&amp;O2+2.1)+COUNTIF('Round 1 - Hole by Hole'!O82:O86,"&gt;"&amp;O2+2.1)+COUNTIF('Round 1 - Hole by Hole'!O89:O93,"&gt;"&amp;O2+2.1)+COUNTIF('Round 1 - Hole by Hole'!O96:O100,"&gt;"&amp;O2+2.1)+COUNTIF('Round 1 - Hole by Hole'!O103:O107,"&gt;"&amp;O2+2.1)+COUNTIF('Round 1 - Hole by Hole'!O110:O114,"&gt;"&amp;O2+2.1)+COUNTIF('Round 1 - Hole by Hole'!O117:O121,"&gt;"&amp;O2+2.1)+COUNTIF('Round 1 - Hole by Hole'!O124:O128,"&gt;"&amp;O2+2.1) +COUNTIF('Round 1 - Hole by Hole'!O131:O135,"&gt;"&amp;O2+2.1) +COUNTIF('Round 1 - Hole by Hole'!O138:O142,"&gt;"&amp;O2+2.1) +COUNTIF('Round 1 - Hole by Hole'!O145:O149,"&gt;"&amp;O2+2.1))</f>
        <v>5</v>
      </c>
      <c r="P9" s="70">
        <f>(COUNTIF('Round 1 - Hole by Hole'!P5:P9,"&gt;"&amp;P2+2.1)+COUNTIF('Round 1 - Hole by Hole'!P12:P16,"&gt;"&amp;P2+2.1)+COUNTIF('Round 1 - Hole by Hole'!P19:P23,"&gt;"&amp;P2+2.1)+COUNTIF('Round 1 - Hole by Hole'!P26:P30,"&gt;"&amp;P2+2.1)+COUNTIF('Round 1 - Hole by Hole'!P33:P37,"&gt;"&amp;P2+2.1)+COUNTIF('Round 1 - Hole by Hole'!P40:P44,"&gt;"&amp;P2+2.1)+COUNTIF('Round 1 - Hole by Hole'!P47:P51,"&gt;"&amp;P2+2.1)+COUNTIF('Round 1 - Hole by Hole'!P54:P58,"&gt;"&amp;P2+2.1)+COUNTIF('Round 1 - Hole by Hole'!P61:P65,"&gt;"&amp;P2+2.1)+COUNTIF('Round 1 - Hole by Hole'!P68:P72,"&gt;"&amp;P2+2.1)+COUNTIF('Round 1 - Hole by Hole'!P75:P79,"&gt;"&amp;P2+2.1)+COUNTIF('Round 1 - Hole by Hole'!P82:P86,"&gt;"&amp;P2+2.1)+COUNTIF('Round 1 - Hole by Hole'!P89:P93,"&gt;"&amp;P2+2.1)+COUNTIF('Round 1 - Hole by Hole'!P96:P100,"&gt;"&amp;P2+2.1)+COUNTIF('Round 1 - Hole by Hole'!P103:P107,"&gt;"&amp;P2+2.1)+COUNTIF('Round 1 - Hole by Hole'!P110:P114,"&gt;"&amp;P2+2.1)+COUNTIF('Round 1 - Hole by Hole'!P117:P121,"&gt;"&amp;P2+2.1)+COUNTIF('Round 1 - Hole by Hole'!P124:P128,"&gt;"&amp;P2+2.1) +COUNTIF('Round 1 - Hole by Hole'!P131:P135,"&gt;"&amp;P2+2.1) +COUNTIF('Round 1 - Hole by Hole'!P138:P142,"&gt;"&amp;P2+2.1) +COUNTIF('Round 1 - Hole by Hole'!P145:P149,"&gt;"&amp;P2+2.1))</f>
        <v>10</v>
      </c>
      <c r="Q9" s="108">
        <f>(COUNTIF('Round 1 - Hole by Hole'!Q5:Q9,"&gt;"&amp;Q2+2.1)+COUNTIF('Round 1 - Hole by Hole'!Q12:Q16,"&gt;"&amp;Q2+2.1)+COUNTIF('Round 1 - Hole by Hole'!Q19:Q23,"&gt;"&amp;Q2+2.1)+COUNTIF('Round 1 - Hole by Hole'!Q26:Q30,"&gt;"&amp;Q2+2.1)+COUNTIF('Round 1 - Hole by Hole'!Q33:Q37,"&gt;"&amp;Q2+2.1)+COUNTIF('Round 1 - Hole by Hole'!Q40:Q44,"&gt;"&amp;Q2+2.1)+COUNTIF('Round 1 - Hole by Hole'!Q47:Q51,"&gt;"&amp;Q2+2.1)+COUNTIF('Round 1 - Hole by Hole'!Q54:Q58,"&gt;"&amp;Q2+2.1)+COUNTIF('Round 1 - Hole by Hole'!Q61:Q65,"&gt;"&amp;Q2+2.1)+COUNTIF('Round 1 - Hole by Hole'!Q68:Q72,"&gt;"&amp;Q2+2.1)+COUNTIF('Round 1 - Hole by Hole'!Q75:Q79,"&gt;"&amp;Q2+2.1)+COUNTIF('Round 1 - Hole by Hole'!Q82:Q86,"&gt;"&amp;Q2+2.1)+COUNTIF('Round 1 - Hole by Hole'!Q89:Q93,"&gt;"&amp;Q2+2.1)+COUNTIF('Round 1 - Hole by Hole'!Q96:Q100,"&gt;"&amp;Q2+2.1)+COUNTIF('Round 1 - Hole by Hole'!Q103:Q107,"&gt;"&amp;Q2+2.1)+COUNTIF('Round 1 - Hole by Hole'!Q110:Q114,"&gt;"&amp;Q2+2.1)+COUNTIF('Round 1 - Hole by Hole'!Q117:Q121,"&gt;"&amp;Q2+2.1)+COUNTIF('Round 1 - Hole by Hole'!Q124:Q128,"&gt;"&amp;Q2+2.1) +COUNTIF('Round 1 - Hole by Hole'!Q131:Q135,"&gt;"&amp;Q2+2.1) +COUNTIF('Round 1 - Hole by Hole'!Q138:Q142,"&gt;"&amp;Q2+2.1) +COUNTIF('Round 1 - Hole by Hole'!Q145:Q149,"&gt;"&amp;Q2+2.1))</f>
        <v>1</v>
      </c>
      <c r="R9" s="70">
        <f>(COUNTIF('Round 1 - Hole by Hole'!R5:R9,"&gt;"&amp;R2+2.1)+COUNTIF('Round 1 - Hole by Hole'!R12:R16,"&gt;"&amp;R2+2.1)+COUNTIF('Round 1 - Hole by Hole'!R19:R23,"&gt;"&amp;R2+2.1)+COUNTIF('Round 1 - Hole by Hole'!R26:R30,"&gt;"&amp;R2+2.1)+COUNTIF('Round 1 - Hole by Hole'!R33:R37,"&gt;"&amp;R2+2.1)+COUNTIF('Round 1 - Hole by Hole'!R40:R44,"&gt;"&amp;R2+2.1)+COUNTIF('Round 1 - Hole by Hole'!R47:R51,"&gt;"&amp;R2+2.1)+COUNTIF('Round 1 - Hole by Hole'!R54:R58,"&gt;"&amp;R2+2.1)+COUNTIF('Round 1 - Hole by Hole'!R61:R65,"&gt;"&amp;R2+2.1)+COUNTIF('Round 1 - Hole by Hole'!R68:R72,"&gt;"&amp;R2+2.1)+COUNTIF('Round 1 - Hole by Hole'!R75:R79,"&gt;"&amp;R2+2.1)+COUNTIF('Round 1 - Hole by Hole'!R82:R86,"&gt;"&amp;R2+2.1)+COUNTIF('Round 1 - Hole by Hole'!R89:R93,"&gt;"&amp;R2+2.1)+COUNTIF('Round 1 - Hole by Hole'!R96:R100,"&gt;"&amp;R2+2.1)+COUNTIF('Round 1 - Hole by Hole'!R103:R107,"&gt;"&amp;R2+2.1)+COUNTIF('Round 1 - Hole by Hole'!R110:R114,"&gt;"&amp;R2+2.1)+COUNTIF('Round 1 - Hole by Hole'!R117:R121,"&gt;"&amp;R2+2.1)+COUNTIF('Round 1 - Hole by Hole'!R124:R128,"&gt;"&amp;R2+2.1) +COUNTIF('Round 1 - Hole by Hole'!R131:R135,"&gt;"&amp;R2+2.1) +COUNTIF('Round 1 - Hole by Hole'!R138:R142,"&gt;"&amp;R2+2.1) +COUNTIF('Round 1 - Hole by Hole'!R145:R149,"&gt;"&amp;R2+2.1))</f>
        <v>17</v>
      </c>
      <c r="S9" s="108">
        <f>(COUNTIF('Round 1 - Hole by Hole'!S5:S9,"&gt;"&amp;S2+2.1)+COUNTIF('Round 1 - Hole by Hole'!S12:S16,"&gt;"&amp;S2+2.1)+COUNTIF('Round 1 - Hole by Hole'!S19:S23,"&gt;"&amp;S2+2.1)+COUNTIF('Round 1 - Hole by Hole'!S26:S30,"&gt;"&amp;S2+2.1)+COUNTIF('Round 1 - Hole by Hole'!S33:S37,"&gt;"&amp;S2+2.1)+COUNTIF('Round 1 - Hole by Hole'!S40:S44,"&gt;"&amp;S2+2.1)+COUNTIF('Round 1 - Hole by Hole'!S47:S51,"&gt;"&amp;S2+2.1)+COUNTIF('Round 1 - Hole by Hole'!S54:S58,"&gt;"&amp;S2+2.1)+COUNTIF('Round 1 - Hole by Hole'!S61:S65,"&gt;"&amp;S2+2.1)+COUNTIF('Round 1 - Hole by Hole'!S68:S72,"&gt;"&amp;S2+2.1)+COUNTIF('Round 1 - Hole by Hole'!S75:S79,"&gt;"&amp;S2+2.1)+COUNTIF('Round 1 - Hole by Hole'!S82:S86,"&gt;"&amp;S2+2.1)+COUNTIF('Round 1 - Hole by Hole'!S89:S93,"&gt;"&amp;S2+2.1)+COUNTIF('Round 1 - Hole by Hole'!S96:S100,"&gt;"&amp;S2+2.1)+COUNTIF('Round 1 - Hole by Hole'!S103:S107,"&gt;"&amp;S2+2.1)+COUNTIF('Round 1 - Hole by Hole'!S110:S114,"&gt;"&amp;S2+2.1)+COUNTIF('Round 1 - Hole by Hole'!S117:S121,"&gt;"&amp;S2+2.1)+COUNTIF('Round 1 - Hole by Hole'!S124:S128,"&gt;"&amp;S2+2.1) +COUNTIF('Round 1 - Hole by Hole'!S131:S135,"&gt;"&amp;S2+2.1) +COUNTIF('Round 1 - Hole by Hole'!S138:S142,"&gt;"&amp;S2+2.1) +COUNTIF('Round 1 - Hole by Hole'!S145:S149,"&gt;"&amp;S2+2.1))</f>
        <v>5</v>
      </c>
      <c r="T9" s="70">
        <f>(COUNTIF('Round 1 - Hole by Hole'!T5:T9,"&gt;"&amp;T2+2.1)+COUNTIF('Round 1 - Hole by Hole'!T12:T16,"&gt;"&amp;T2+2.1)+COUNTIF('Round 1 - Hole by Hole'!T19:T23,"&gt;"&amp;T2+2.1)+COUNTIF('Round 1 - Hole by Hole'!T26:T30,"&gt;"&amp;T2+2.1)+COUNTIF('Round 1 - Hole by Hole'!T33:T37,"&gt;"&amp;T2+2.1)+COUNTIF('Round 1 - Hole by Hole'!T40:T44,"&gt;"&amp;T2+2.1)+COUNTIF('Round 1 - Hole by Hole'!T47:T51,"&gt;"&amp;T2+2.1)+COUNTIF('Round 1 - Hole by Hole'!T54:T58,"&gt;"&amp;T2+2.1)+COUNTIF('Round 1 - Hole by Hole'!T61:T65,"&gt;"&amp;T2+2.1)+COUNTIF('Round 1 - Hole by Hole'!T68:T72,"&gt;"&amp;T2+2.1)+COUNTIF('Round 1 - Hole by Hole'!T75:T79,"&gt;"&amp;T2+2.1)+COUNTIF('Round 1 - Hole by Hole'!T82:T86,"&gt;"&amp;T2+2.1)+COUNTIF('Round 1 - Hole by Hole'!T89:T93,"&gt;"&amp;T2+2.1)+COUNTIF('Round 1 - Hole by Hole'!T96:T100,"&gt;"&amp;T2+2.1)+COUNTIF('Round 1 - Hole by Hole'!T103:T107,"&gt;"&amp;T2+2.1)+COUNTIF('Round 1 - Hole by Hole'!T110:T114,"&gt;"&amp;T2+2.1)+COUNTIF('Round 1 - Hole by Hole'!T117:T121,"&gt;"&amp;T2+2.1)+COUNTIF('Round 1 - Hole by Hole'!T124:T128,"&gt;"&amp;T2+2.1) +COUNTIF('Round 1 - Hole by Hole'!T131:T135,"&gt;"&amp;T2+2.1) +COUNTIF('Round 1 - Hole by Hole'!T138:T142,"&gt;"&amp;T2+2.1) +COUNTIF('Round 1 - Hole by Hole'!T145:T149,"&gt;"&amp;T2+2.1))</f>
        <v>10</v>
      </c>
      <c r="U9" s="72"/>
      <c r="V9" s="73"/>
    </row>
    <row r="10" spans="1:22">
      <c r="A10" s="106" t="s">
        <v>53</v>
      </c>
      <c r="B10" s="74">
        <f>AVERAGE('Round 1 - Hole by Hole'!B5:B9,'Round 1 - Hole by Hole'!B12:B16,'Round 1 - Hole by Hole'!B19:B23,'Round 1 - Hole by Hole'!B26:B30,'Round 1 - Hole by Hole'!B33:B37,'Round 1 - Hole by Hole'!B40:B44,'Round 1 - Hole by Hole'!B47:B51,'Round 1 - Hole by Hole'!B54:B58,'Round 1 - Hole by Hole'!B61:B65,'Round 1 - Hole by Hole'!B68:B72,'Round 1 - Hole by Hole'!B75:B79,'Round 1 - Hole by Hole'!B82:B86,'Round 1 - Hole by Hole'!B89:B93,'Round 1 - Hole by Hole'!B96:B100,'Round 1 - Hole by Hole'!B103:B107,'Round 1 - Hole by Hole'!B110:B114,'Round 1 - Hole by Hole'!B117:B121,'Round 1 - Hole by Hole'!B124:B128, 'Round 1 - Hole by Hole'!B131:B135, 'Round 1 - Hole by Hole'!B138:B142, 'Round 1 - Hole by Hole'!B145:B149)</f>
        <v>4.8640776699029127</v>
      </c>
      <c r="C10" s="109">
        <f>AVERAGE('Round 1 - Hole by Hole'!C5:C9,'Round 1 - Hole by Hole'!C12:C16,'Round 1 - Hole by Hole'!C19:C23,'Round 1 - Hole by Hole'!C26:C30,'Round 1 - Hole by Hole'!C33:C37,'Round 1 - Hole by Hole'!C40:C44,'Round 1 - Hole by Hole'!C47:C51,'Round 1 - Hole by Hole'!C54:C58,'Round 1 - Hole by Hole'!C61:C65,'Round 1 - Hole by Hole'!C68:C72,'Round 1 - Hole by Hole'!C75:C79,'Round 1 - Hole by Hole'!C82:C86,'Round 1 - Hole by Hole'!C89:C93,'Round 1 - Hole by Hole'!C96:C100,'Round 1 - Hole by Hole'!C103:C107,'Round 1 - Hole by Hole'!C110:C114,'Round 1 - Hole by Hole'!C117:C121,'Round 1 - Hole by Hole'!C124:C128, 'Round 1 - Hole by Hole'!C131:C135, 'Round 1 - Hole by Hole'!C138:C142, 'Round 1 - Hole by Hole'!C145:C149)</f>
        <v>3.9029126213592233</v>
      </c>
      <c r="D10" s="74">
        <f>AVERAGE('Round 1 - Hole by Hole'!D5:D9,'Round 1 - Hole by Hole'!D12:D16,'Round 1 - Hole by Hole'!D19:D23,'Round 1 - Hole by Hole'!D26:D30,'Round 1 - Hole by Hole'!D33:D37,'Round 1 - Hole by Hole'!D40:D44,'Round 1 - Hole by Hole'!D47:D51,'Round 1 - Hole by Hole'!D54:D58,'Round 1 - Hole by Hole'!D61:D65,'Round 1 - Hole by Hole'!D68:D72,'Round 1 - Hole by Hole'!D75:D79,'Round 1 - Hole by Hole'!D82:D86,'Round 1 - Hole by Hole'!D89:D93,'Round 1 - Hole by Hole'!D96:D100,'Round 1 - Hole by Hole'!D103:D107,'Round 1 - Hole by Hole'!D110:D114,'Round 1 - Hole by Hole'!D117:D121,'Round 1 - Hole by Hole'!D124:D128, 'Round 1 - Hole by Hole'!D131:D135, 'Round 1 - Hole by Hole'!D138:D142, 'Round 1 - Hole by Hole'!D145:D149)</f>
        <v>4.7572815533980579</v>
      </c>
      <c r="E10" s="109">
        <f>AVERAGE('Round 1 - Hole by Hole'!E5:E9,'Round 1 - Hole by Hole'!E12:E16,'Round 1 - Hole by Hole'!E19:E23,'Round 1 - Hole by Hole'!E26:E30,'Round 1 - Hole by Hole'!E33:E37,'Round 1 - Hole by Hole'!E40:E44,'Round 1 - Hole by Hole'!E47:E51,'Round 1 - Hole by Hole'!E54:E58,'Round 1 - Hole by Hole'!E61:E65,'Round 1 - Hole by Hole'!E68:E72,'Round 1 - Hole by Hole'!E75:E79,'Round 1 - Hole by Hole'!E82:E86,'Round 1 - Hole by Hole'!E89:E93,'Round 1 - Hole by Hole'!E96:E100,'Round 1 - Hole by Hole'!E103:E107,'Round 1 - Hole by Hole'!E110:E114,'Round 1 - Hole by Hole'!E117:E121,'Round 1 - Hole by Hole'!E124:E128, 'Round 1 - Hole by Hole'!E131:E135, 'Round 1 - Hole by Hole'!E138:E142, 'Round 1 - Hole by Hole'!E145:E149)</f>
        <v>4.6407766990291259</v>
      </c>
      <c r="F10" s="74">
        <f>AVERAGE('Round 1 - Hole by Hole'!F5:F9,'Round 1 - Hole by Hole'!F12:F16,'Round 1 - Hole by Hole'!F19:F23,'Round 1 - Hole by Hole'!F26:F30,'Round 1 - Hole by Hole'!F33:F37,'Round 1 - Hole by Hole'!F40:F44,'Round 1 - Hole by Hole'!F47:F51,'Round 1 - Hole by Hole'!F54:F58,'Round 1 - Hole by Hole'!F61:F65,'Round 1 - Hole by Hole'!F68:F72,'Round 1 - Hole by Hole'!F75:F79,'Round 1 - Hole by Hole'!F82:F86,'Round 1 - Hole by Hole'!F89:F93,'Round 1 - Hole by Hole'!F96:F100,'Round 1 - Hole by Hole'!F103:F107,'Round 1 - Hole by Hole'!F110:F114,'Round 1 - Hole by Hole'!F117:F121,'Round 1 - Hole by Hole'!F124:F128, 'Round 1 - Hole by Hole'!F131:F135, 'Round 1 - Hole by Hole'!F138:F142, 'Round 1 - Hole by Hole'!F145:F149)</f>
        <v>5.5145631067961167</v>
      </c>
      <c r="G10" s="109">
        <f>AVERAGE('Round 1 - Hole by Hole'!G5:G9,'Round 1 - Hole by Hole'!G12:G16,'Round 1 - Hole by Hole'!G19:G23,'Round 1 - Hole by Hole'!G26:G30,'Round 1 - Hole by Hole'!G33:G37,'Round 1 - Hole by Hole'!G40:G44,'Round 1 - Hole by Hole'!G47:G51,'Round 1 - Hole by Hole'!G54:G58,'Round 1 - Hole by Hole'!G61:G65,'Round 1 - Hole by Hole'!G68:G72,'Round 1 - Hole by Hole'!G75:G79,'Round 1 - Hole by Hole'!G82:G86,'Round 1 - Hole by Hole'!G89:G93,'Round 1 - Hole by Hole'!G96:G100,'Round 1 - Hole by Hole'!G103:G107,'Round 1 - Hole by Hole'!G110:G114,'Round 1 - Hole by Hole'!G117:G121,'Round 1 - Hole by Hole'!G124:G128, 'Round 1 - Hole by Hole'!G131:G135, 'Round 1 - Hole by Hole'!G138:G142, 'Round 1 - Hole by Hole'!G145:G149)</f>
        <v>3.3689320388349513</v>
      </c>
      <c r="H10" s="74">
        <f>AVERAGE('Round 1 - Hole by Hole'!H5:H9,'Round 1 - Hole by Hole'!H12:H16,'Round 1 - Hole by Hole'!H19:H23,'Round 1 - Hole by Hole'!H26:H30,'Round 1 - Hole by Hole'!H33:H37,'Round 1 - Hole by Hole'!H40:H44,'Round 1 - Hole by Hole'!H47:H51,'Round 1 - Hole by Hole'!H54:H58,'Round 1 - Hole by Hole'!H61:H65,'Round 1 - Hole by Hole'!H68:H72,'Round 1 - Hole by Hole'!H75:H79,'Round 1 - Hole by Hole'!H82:H86,'Round 1 - Hole by Hole'!H89:H93,'Round 1 - Hole by Hole'!H96:H100,'Round 1 - Hole by Hole'!H103:H107,'Round 1 - Hole by Hole'!H110:H114,'Round 1 - Hole by Hole'!H117:H121,'Round 1 - Hole by Hole'!H124:H128, 'Round 1 - Hole by Hole'!H131:H135, 'Round 1 - Hole by Hole'!H138:H142, 'Round 1 - Hole by Hole'!H145:H149)</f>
        <v>4.5533980582524274</v>
      </c>
      <c r="I10" s="109">
        <f>AVERAGE('Round 1 - Hole by Hole'!I5:I9,'Round 1 - Hole by Hole'!I12:I16,'Round 1 - Hole by Hole'!I19:I23,'Round 1 - Hole by Hole'!I26:I30,'Round 1 - Hole by Hole'!I33:I37,'Round 1 - Hole by Hole'!I40:I44,'Round 1 - Hole by Hole'!I47:I51,'Round 1 - Hole by Hole'!I54:I58,'Round 1 - Hole by Hole'!I61:I65,'Round 1 - Hole by Hole'!I68:I72,'Round 1 - Hole by Hole'!I75:I79,'Round 1 - Hole by Hole'!I82:I86,'Round 1 - Hole by Hole'!I89:I93,'Round 1 - Hole by Hole'!I96:I100,'Round 1 - Hole by Hole'!I103:I107,'Round 1 - Hole by Hole'!I110:I114,'Round 1 - Hole by Hole'!I117:I121,'Round 1 - Hole by Hole'!I124:I128, 'Round 1 - Hole by Hole'!I131:I135, 'Round 1 - Hole by Hole'!I138:I142, 'Round 1 - Hole by Hole'!I145:I149)</f>
        <v>5.9223300970873787</v>
      </c>
      <c r="J10" s="74">
        <f>AVERAGE('Round 1 - Hole by Hole'!J5:J9,'Round 1 - Hole by Hole'!J12:J16,'Round 1 - Hole by Hole'!J19:J23,'Round 1 - Hole by Hole'!J26:J30,'Round 1 - Hole by Hole'!J33:J37,'Round 1 - Hole by Hole'!J40:J44,'Round 1 - Hole by Hole'!J47:J51,'Round 1 - Hole by Hole'!J54:J58,'Round 1 - Hole by Hole'!J61:J65,'Round 1 - Hole by Hole'!J68:J72,'Round 1 - Hole by Hole'!J75:J79,'Round 1 - Hole by Hole'!J82:J86,'Round 1 - Hole by Hole'!J89:J93,'Round 1 - Hole by Hole'!J96:J100,'Round 1 - Hole by Hole'!J103:J107,'Round 1 - Hole by Hole'!J110:J114,'Round 1 - Hole by Hole'!J117:J121,'Round 1 - Hole by Hole'!J124:J128, 'Round 1 - Hole by Hole'!J131:J135, 'Round 1 - Hole by Hole'!J138:J142, 'Round 1 - Hole by Hole'!J145:J149)</f>
        <v>4.8349514563106792</v>
      </c>
      <c r="K10" s="107">
        <f>SUM(B10:J10)</f>
        <v>42.359223300970868</v>
      </c>
      <c r="L10" s="74">
        <f>AVERAGE('Round 1 - Hole by Hole'!L5:L9,'Round 1 - Hole by Hole'!L12:L16,'Round 1 - Hole by Hole'!L19:L23,'Round 1 - Hole by Hole'!L26:L30,'Round 1 - Hole by Hole'!L33:L37,'Round 1 - Hole by Hole'!L40:L44,'Round 1 - Hole by Hole'!L47:L51,'Round 1 - Hole by Hole'!L54:L58,'Round 1 - Hole by Hole'!L61:L65,'Round 1 - Hole by Hole'!L68:L72,'Round 1 - Hole by Hole'!L75:L79,'Round 1 - Hole by Hole'!L82:L86,'Round 1 - Hole by Hole'!L89:L93,'Round 1 - Hole by Hole'!L96:L100,'Round 1 - Hole by Hole'!L103:L107,'Round 1 - Hole by Hole'!L110:L114,'Round 1 - Hole by Hole'!L117:L121,'Round 1 - Hole by Hole'!L124:L128, 'Round 1 - Hole by Hole'!L131:L135, 'Round 1 - Hole by Hole'!L138:L142, 'Round 1 - Hole by Hole'!L145:L149)</f>
        <v>3.6990291262135924</v>
      </c>
      <c r="M10" s="109">
        <f>AVERAGE('Round 1 - Hole by Hole'!M5:M9,'Round 1 - Hole by Hole'!M12:M16,'Round 1 - Hole by Hole'!M19:M23,'Round 1 - Hole by Hole'!M26:M30,'Round 1 - Hole by Hole'!M33:M37,'Round 1 - Hole by Hole'!M40:M44,'Round 1 - Hole by Hole'!M47:M51,'Round 1 - Hole by Hole'!M54:M58,'Round 1 - Hole by Hole'!M61:M65,'Round 1 - Hole by Hole'!M68:M72,'Round 1 - Hole by Hole'!M75:M79,'Round 1 - Hole by Hole'!M82:M86,'Round 1 - Hole by Hole'!M89:M93,'Round 1 - Hole by Hole'!M96:M100,'Round 1 - Hole by Hole'!M103:M107,'Round 1 - Hole by Hole'!M110:M114,'Round 1 - Hole by Hole'!M117:M121,'Round 1 - Hole by Hole'!M124:M128, 'Round 1 - Hole by Hole'!M131:M135, 'Round 1 - Hole by Hole'!M138:M142, 'Round 1 - Hole by Hole'!M145:M149)</f>
        <v>5.349514563106796</v>
      </c>
      <c r="N10" s="74">
        <f>AVERAGE('Round 1 - Hole by Hole'!N5:N9,'Round 1 - Hole by Hole'!N12:N16,'Round 1 - Hole by Hole'!N19:N23,'Round 1 - Hole by Hole'!N26:N30,'Round 1 - Hole by Hole'!N33:N37,'Round 1 - Hole by Hole'!N40:N44,'Round 1 - Hole by Hole'!N47:N51,'Round 1 - Hole by Hole'!N54:N58,'Round 1 - Hole by Hole'!N61:N65,'Round 1 - Hole by Hole'!N68:N72,'Round 1 - Hole by Hole'!N75:N79,'Round 1 - Hole by Hole'!N82:N86,'Round 1 - Hole by Hole'!N89:N93,'Round 1 - Hole by Hole'!N96:N100,'Round 1 - Hole by Hole'!N103:N107,'Round 1 - Hole by Hole'!N110:N114,'Round 1 - Hole by Hole'!N117:N121,'Round 1 - Hole by Hole'!N124:N128, 'Round 1 - Hole by Hole'!N131:N135, 'Round 1 - Hole by Hole'!N138:N142, 'Round 1 - Hole by Hole'!N145:N149)</f>
        <v>5.3883495145631066</v>
      </c>
      <c r="O10" s="109">
        <f>AVERAGE('Round 1 - Hole by Hole'!O5:O9,'Round 1 - Hole by Hole'!O12:O16,'Round 1 - Hole by Hole'!O19:O23,'Round 1 - Hole by Hole'!O26:O30,'Round 1 - Hole by Hole'!O33:O37,'Round 1 - Hole by Hole'!O40:O44,'Round 1 - Hole by Hole'!O47:O51,'Round 1 - Hole by Hole'!O54:O58,'Round 1 - Hole by Hole'!O61:O65,'Round 1 - Hole by Hole'!O68:O72,'Round 1 - Hole by Hole'!O75:O79,'Round 1 - Hole by Hole'!O82:O86,'Round 1 - Hole by Hole'!O89:O93,'Round 1 - Hole by Hole'!O96:O100,'Round 1 - Hole by Hole'!O103:O107,'Round 1 - Hole by Hole'!O110:O114,'Round 1 - Hole by Hole'!O117:O121,'Round 1 - Hole by Hole'!O124:O128, 'Round 1 - Hole by Hole'!O131:O135, 'Round 1 - Hole by Hole'!O138:O142, 'Round 1 - Hole by Hole'!O145:O149)</f>
        <v>4.7475728155339807</v>
      </c>
      <c r="P10" s="74">
        <f>AVERAGE('Round 1 - Hole by Hole'!P5:P9,'Round 1 - Hole by Hole'!P12:P16,'Round 1 - Hole by Hole'!P19:P23,'Round 1 - Hole by Hole'!P26:P30,'Round 1 - Hole by Hole'!P33:P37,'Round 1 - Hole by Hole'!P40:P44,'Round 1 - Hole by Hole'!P47:P51,'Round 1 - Hole by Hole'!P54:P58,'Round 1 - Hole by Hole'!P61:P65,'Round 1 - Hole by Hole'!P68:P72,'Round 1 - Hole by Hole'!P75:P79,'Round 1 - Hole by Hole'!P82:P86,'Round 1 - Hole by Hole'!P89:P93,'Round 1 - Hole by Hole'!P96:P100,'Round 1 - Hole by Hole'!P103:P107,'Round 1 - Hole by Hole'!P110:P114,'Round 1 - Hole by Hole'!P117:P121,'Round 1 - Hole by Hole'!P124:P128, 'Round 1 - Hole by Hole'!P131:P135, 'Round 1 - Hole by Hole'!P138:P142, 'Round 1 - Hole by Hole'!P145:P149)</f>
        <v>4.116504854368932</v>
      </c>
      <c r="Q10" s="109">
        <f>AVERAGE('Round 1 - Hole by Hole'!Q5:Q9,'Round 1 - Hole by Hole'!Q12:Q16,'Round 1 - Hole by Hole'!Q19:Q23,'Round 1 - Hole by Hole'!Q26:Q30,'Round 1 - Hole by Hole'!Q33:Q37,'Round 1 - Hole by Hole'!Q40:Q44,'Round 1 - Hole by Hole'!Q47:Q51,'Round 1 - Hole by Hole'!Q54:Q58,'Round 1 - Hole by Hole'!Q61:Q65,'Round 1 - Hole by Hole'!Q68:Q72,'Round 1 - Hole by Hole'!Q75:Q79,'Round 1 - Hole by Hole'!Q82:Q86,'Round 1 - Hole by Hole'!Q89:Q93,'Round 1 - Hole by Hole'!Q96:Q100,'Round 1 - Hole by Hole'!Q103:Q107,'Round 1 - Hole by Hole'!Q110:Q114,'Round 1 - Hole by Hole'!Q117:Q121,'Round 1 - Hole by Hole'!Q124:Q128, 'Round 1 - Hole by Hole'!Q131:Q135, 'Round 1 - Hole by Hole'!Q138:Q142, 'Round 1 - Hole by Hole'!Q145:Q149)</f>
        <v>4.4368932038834954</v>
      </c>
      <c r="R10" s="74">
        <f>AVERAGE('Round 1 - Hole by Hole'!R5:R9,'Round 1 - Hole by Hole'!R12:R16,'Round 1 - Hole by Hole'!R19:R23,'Round 1 - Hole by Hole'!R26:R30,'Round 1 - Hole by Hole'!R33:R37,'Round 1 - Hole by Hole'!R40:R44,'Round 1 - Hole by Hole'!R47:R51,'Round 1 - Hole by Hole'!R54:R58,'Round 1 - Hole by Hole'!R61:R65,'Round 1 - Hole by Hole'!R68:R72,'Round 1 - Hole by Hole'!R75:R79,'Round 1 - Hole by Hole'!R82:R86,'Round 1 - Hole by Hole'!R89:R93,'Round 1 - Hole by Hole'!R96:R100,'Round 1 - Hole by Hole'!R103:R107,'Round 1 - Hole by Hole'!R110:R114,'Round 1 - Hole by Hole'!R117:R121,'Round 1 - Hole by Hole'!R124:R128, 'Round 1 - Hole by Hole'!R131:R135, 'Round 1 - Hole by Hole'!R138:R142, 'Round 1 - Hole by Hole'!R145:R149)</f>
        <v>5.2038834951456314</v>
      </c>
      <c r="S10" s="109">
        <f>AVERAGE('Round 1 - Hole by Hole'!S5:S9,'Round 1 - Hole by Hole'!S12:S16,'Round 1 - Hole by Hole'!S19:S23,'Round 1 - Hole by Hole'!S26:S30,'Round 1 - Hole by Hole'!S33:S37,'Round 1 - Hole by Hole'!S40:S44,'Round 1 - Hole by Hole'!S47:S51,'Round 1 - Hole by Hole'!S54:S58,'Round 1 - Hole by Hole'!S61:S65,'Round 1 - Hole by Hole'!S68:S72,'Round 1 - Hole by Hole'!S75:S79,'Round 1 - Hole by Hole'!S82:S86,'Round 1 - Hole by Hole'!S89:S93,'Round 1 - Hole by Hole'!S96:S100,'Round 1 - Hole by Hole'!S103:S107,'Round 1 - Hole by Hole'!S110:S114,'Round 1 - Hole by Hole'!S117:S121,'Round 1 - Hole by Hole'!S124:S128, 'Round 1 - Hole by Hole'!S131:S135, 'Round 1 - Hole by Hole'!S138:S142, 'Round 1 - Hole by Hole'!S145:S149)</f>
        <v>4.5339805825242721</v>
      </c>
      <c r="T10" s="74">
        <f>AVERAGE('Round 1 - Hole by Hole'!T5:T9,'Round 1 - Hole by Hole'!T12:T16,'Round 1 - Hole by Hole'!T19:T23,'Round 1 - Hole by Hole'!T26:T30,'Round 1 - Hole by Hole'!T33:T37,'Round 1 - Hole by Hole'!T40:T44,'Round 1 - Hole by Hole'!T47:T51,'Round 1 - Hole by Hole'!T54:T58,'Round 1 - Hole by Hole'!T61:T65,'Round 1 - Hole by Hole'!T68:T72,'Round 1 - Hole by Hole'!T75:T79,'Round 1 - Hole by Hole'!T82:T86,'Round 1 - Hole by Hole'!T89:T93,'Round 1 - Hole by Hole'!T96:T100,'Round 1 - Hole by Hole'!T103:T107,'Round 1 - Hole by Hole'!T110:T114,'Round 1 - Hole by Hole'!T117:T121,'Round 1 - Hole by Hole'!T124:T128, 'Round 1 - Hole by Hole'!T131:T135, 'Round 1 - Hole by Hole'!T138:T142, 'Round 1 - Hole by Hole'!T145:T149)</f>
        <v>5.4174757281553401</v>
      </c>
      <c r="U10" s="75">
        <f>SUM(L10:T10)</f>
        <v>42.89320388349514</v>
      </c>
      <c r="V10" s="76">
        <f>SUM(U10,K10)</f>
        <v>85.252427184466001</v>
      </c>
    </row>
    <row r="11" spans="1:22">
      <c r="C11" s="136" t="s">
        <v>30</v>
      </c>
    </row>
    <row r="12" spans="1:22">
      <c r="A12" s="61" t="s">
        <v>31</v>
      </c>
      <c r="B12" s="70">
        <f>(COUNTIF('Round 2 - Hole by Hole'!B5:B9,"&lt;"&amp;B2-1.9)+COUNTIF('Round 2 - Hole by Hole'!B12:B16,"&lt;"&amp;B2-1.9)+COUNTIF('Round 2 - Hole by Hole'!B19:B23,"&lt;"&amp;B2-1.9)+COUNTIF('Round 2 - Hole by Hole'!B26:B30,"&lt;"&amp;B2-1.9)+COUNTIF('Round 2 - Hole by Hole'!B33:B37,"&lt;"&amp;B2-1.9)+COUNTIF('Round 2 - Hole by Hole'!B40:B44,"&lt;"&amp;B2-1.9)+COUNTIF('Round 2 - Hole by Hole'!B47:B51,"&lt;"&amp;B2-1.9)+COUNTIF('Round 2 - Hole by Hole'!B54:B58,"&lt;"&amp;B2-1.9)+COUNTIF('Round 2 - Hole by Hole'!B61:B65,"&lt;"&amp;B2-1.9)+COUNTIF('Round 2 - Hole by Hole'!B68:B72,"&lt;"&amp;B2-1.9)+COUNTIF('Round 2 - Hole by Hole'!B75:B79,"&lt;"&amp;B2-1.9)+COUNTIF('Round 2 - Hole by Hole'!B82:B86,"&lt;"&amp;B2-1.9)+COUNTIF('Round 2 - Hole by Hole'!B89:B93,"&lt;"&amp;B2-1.9)+COUNTIF('Round 2 - Hole by Hole'!B96:B100,"&lt;"&amp;B2-1.9)+COUNTIF('Round 2 - Hole by Hole'!B103:B107,"&lt;"&amp;B2-1.9)+COUNTIF('Round 2 - Hole by Hole'!B110:B114,"&lt;"&amp;B2-1.9)+COUNTIF('Round 2 - Hole by Hole'!B117:B121,"&lt;"&amp;B2-1.9)+COUNTIF('Round 2 - Hole by Hole'!B124:B128,"&lt;"&amp;B2-1.9) +COUNTIF('Round 2 - Hole by Hole'!B131:B135,"&lt;"&amp;B2-1.9) +COUNTIF('Round 2 - Hole by Hole'!B138:B142,"&lt;"&amp;B2-1.9) +COUNTIF('Round 2 - Hole by Hole'!B145:B149,"&lt;"&amp;B2-1.9))</f>
        <v>0</v>
      </c>
      <c r="C12" s="108">
        <f>(COUNTIF('Round 2 - Hole by Hole'!C5:C9,"&lt;"&amp;C2-1.9)+COUNTIF('Round 2 - Hole by Hole'!C12:C16,"&lt;"&amp;C2-1.9)+COUNTIF('Round 2 - Hole by Hole'!C19:C23,"&lt;"&amp;C2-1.9)+COUNTIF('Round 2 - Hole by Hole'!C26:C30,"&lt;"&amp;C2-1.9)+COUNTIF('Round 2 - Hole by Hole'!C33:C37,"&lt;"&amp;C2-1.9)+COUNTIF('Round 2 - Hole by Hole'!C40:C44,"&lt;"&amp;C2-1.9)+COUNTIF('Round 2 - Hole by Hole'!C47:C51,"&lt;"&amp;C2-1.9)+COUNTIF('Round 2 - Hole by Hole'!C54:C58,"&lt;"&amp;C2-1.9)+COUNTIF('Round 2 - Hole by Hole'!C61:C65,"&lt;"&amp;C2-1.9)+COUNTIF('Round 2 - Hole by Hole'!C68:C72,"&lt;"&amp;C2-1.9)+COUNTIF('Round 2 - Hole by Hole'!C75:C79,"&lt;"&amp;C2-1.9)+COUNTIF('Round 2 - Hole by Hole'!C82:C86,"&lt;"&amp;C2-1.9)+COUNTIF('Round 2 - Hole by Hole'!C89:C93,"&lt;"&amp;C2-1.9)+COUNTIF('Round 2 - Hole by Hole'!C96:C100,"&lt;"&amp;C2-1.9)+COUNTIF('Round 2 - Hole by Hole'!C103:C107,"&lt;"&amp;C2-1.9)+COUNTIF('Round 2 - Hole by Hole'!C110:C114,"&lt;"&amp;C2-1.9)+COUNTIF('Round 2 - Hole by Hole'!C117:C121,"&lt;"&amp;C2-1.9)+COUNTIF('Round 2 - Hole by Hole'!C124:C128,"&lt;"&amp;C2-1.9) +COUNTIF('Round 2 - Hole by Hole'!C131:C135,"&lt;"&amp;C2-1.9) +COUNTIF('Round 2 - Hole by Hole'!C138:C142,"&lt;"&amp;C2-1.9) +COUNTIF('Round 2 - Hole by Hole'!C145:C149,"&lt;"&amp;C2-1.9))</f>
        <v>0</v>
      </c>
      <c r="D12" s="70">
        <f>(COUNTIF('Round 2 - Hole by Hole'!D5:D9,"&lt;"&amp;D2-1.9)+COUNTIF('Round 2 - Hole by Hole'!D12:D16,"&lt;"&amp;D2-1.9)+COUNTIF('Round 2 - Hole by Hole'!D19:D23,"&lt;"&amp;D2-1.9)+COUNTIF('Round 2 - Hole by Hole'!D26:D30,"&lt;"&amp;D2-1.9)+COUNTIF('Round 2 - Hole by Hole'!D33:D37,"&lt;"&amp;D2-1.9)+COUNTIF('Round 2 - Hole by Hole'!D40:D44,"&lt;"&amp;D2-1.9)+COUNTIF('Round 2 - Hole by Hole'!D47:D51,"&lt;"&amp;D2-1.9)+COUNTIF('Round 2 - Hole by Hole'!D54:D58,"&lt;"&amp;D2-1.9)+COUNTIF('Round 2 - Hole by Hole'!D61:D65,"&lt;"&amp;D2-1.9)+COUNTIF('Round 2 - Hole by Hole'!D68:D72,"&lt;"&amp;D2-1.9)+COUNTIF('Round 2 - Hole by Hole'!D75:D79,"&lt;"&amp;D2-1.9)+COUNTIF('Round 2 - Hole by Hole'!D82:D86,"&lt;"&amp;D2-1.9)+COUNTIF('Round 2 - Hole by Hole'!D89:D93,"&lt;"&amp;D2-1.9)+COUNTIF('Round 2 - Hole by Hole'!D96:D100,"&lt;"&amp;D2-1.9)+COUNTIF('Round 2 - Hole by Hole'!D103:D107,"&lt;"&amp;D2-1.9)+COUNTIF('Round 2 - Hole by Hole'!D110:D114,"&lt;"&amp;D2-1.9)+COUNTIF('Round 2 - Hole by Hole'!D117:D121,"&lt;"&amp;D2-1.9)+COUNTIF('Round 2 - Hole by Hole'!D124:D128,"&lt;"&amp;D2-1.9) +COUNTIF('Round 2 - Hole by Hole'!D131:D135,"&lt;"&amp;D2-1.9) +COUNTIF('Round 2 - Hole by Hole'!D138:D142,"&lt;"&amp;D2-1.9) +COUNTIF('Round 2 - Hole by Hole'!D145:D149,"&lt;"&amp;D2-1.9))</f>
        <v>0</v>
      </c>
      <c r="E12" s="108">
        <f>(COUNTIF('Round 2 - Hole by Hole'!E5:E9,"&lt;"&amp;E2-1.9)+COUNTIF('Round 2 - Hole by Hole'!E12:E16,"&lt;"&amp;E2-1.9)+COUNTIF('Round 2 - Hole by Hole'!E19:E23,"&lt;"&amp;E2-1.9)+COUNTIF('Round 2 - Hole by Hole'!E26:E30,"&lt;"&amp;E2-1.9)+COUNTIF('Round 2 - Hole by Hole'!E33:E37,"&lt;"&amp;E2-1.9)+COUNTIF('Round 2 - Hole by Hole'!E40:E44,"&lt;"&amp;E2-1.9)+COUNTIF('Round 2 - Hole by Hole'!E47:E51,"&lt;"&amp;E2-1.9)+COUNTIF('Round 2 - Hole by Hole'!E54:E58,"&lt;"&amp;E2-1.9)+COUNTIF('Round 2 - Hole by Hole'!E61:E65,"&lt;"&amp;E2-1.9)+COUNTIF('Round 2 - Hole by Hole'!E68:E72,"&lt;"&amp;E2-1.9)+COUNTIF('Round 2 - Hole by Hole'!E75:E79,"&lt;"&amp;E2-1.9)+COUNTIF('Round 2 - Hole by Hole'!E82:E86,"&lt;"&amp;E2-1.9)+COUNTIF('Round 2 - Hole by Hole'!E89:E93,"&lt;"&amp;E2-1.9)+COUNTIF('Round 2 - Hole by Hole'!E96:E100,"&lt;"&amp;E2-1.9)+COUNTIF('Round 2 - Hole by Hole'!E103:E107,"&lt;"&amp;E2-1.9)+COUNTIF('Round 2 - Hole by Hole'!E110:E114,"&lt;"&amp;E2-1.9)+COUNTIF('Round 2 - Hole by Hole'!E117:E121,"&lt;"&amp;E2-1.9)+COUNTIF('Round 2 - Hole by Hole'!E124:E128,"&lt;"&amp;E2-1.9) +COUNTIF('Round 2 - Hole by Hole'!E131:E135,"&lt;"&amp;E2-1.9) +COUNTIF('Round 2 - Hole by Hole'!E138:E142,"&lt;"&amp;E2-1.9) +COUNTIF('Round 2 - Hole by Hole'!E145:E149,"&lt;"&amp;E2-1.9))</f>
        <v>0</v>
      </c>
      <c r="F12" s="70">
        <f>(COUNTIF('Round 2 - Hole by Hole'!F5:F9,"&lt;"&amp;F2-1.9)+COUNTIF('Round 2 - Hole by Hole'!F12:F16,"&lt;"&amp;F2-1.9)+COUNTIF('Round 2 - Hole by Hole'!F19:F23,"&lt;"&amp;F2-1.9)+COUNTIF('Round 2 - Hole by Hole'!F26:F30,"&lt;"&amp;F2-1.9)+COUNTIF('Round 2 - Hole by Hole'!F33:F37,"&lt;"&amp;F2-1.9)+COUNTIF('Round 2 - Hole by Hole'!F40:F44,"&lt;"&amp;F2-1.9)+COUNTIF('Round 2 - Hole by Hole'!F47:F51,"&lt;"&amp;F2-1.9)+COUNTIF('Round 2 - Hole by Hole'!F54:F58,"&lt;"&amp;F2-1.9)+COUNTIF('Round 2 - Hole by Hole'!F61:F65,"&lt;"&amp;F2-1.9)+COUNTIF('Round 2 - Hole by Hole'!F68:F72,"&lt;"&amp;F2-1.9)+COUNTIF('Round 2 - Hole by Hole'!F75:F79,"&lt;"&amp;F2-1.9)+COUNTIF('Round 2 - Hole by Hole'!F82:F86,"&lt;"&amp;F2-1.9)+COUNTIF('Round 2 - Hole by Hole'!F89:F93,"&lt;"&amp;F2-1.9)+COUNTIF('Round 2 - Hole by Hole'!F96:F100,"&lt;"&amp;F2-1.9)+COUNTIF('Round 2 - Hole by Hole'!F103:F107,"&lt;"&amp;F2-1.9)+COUNTIF('Round 2 - Hole by Hole'!F110:F114,"&lt;"&amp;F2-1.9)+COUNTIF('Round 2 - Hole by Hole'!F117:F121,"&lt;"&amp;F2-1.9)+COUNTIF('Round 2 - Hole by Hole'!F124:F128,"&lt;"&amp;F2-1.9) +COUNTIF('Round 2 - Hole by Hole'!F131:F135,"&lt;"&amp;F2-1.9) +COUNTIF('Round 2 - Hole by Hole'!F138:F142,"&lt;"&amp;F2-1.9) +COUNTIF('Round 2 - Hole by Hole'!F145:F149,"&lt;"&amp;F2-1.9))</f>
        <v>0</v>
      </c>
      <c r="G12" s="108">
        <f>(COUNTIF('Round 2 - Hole by Hole'!G5:G9,"&lt;"&amp;G2-1.9)+COUNTIF('Round 2 - Hole by Hole'!G12:G16,"&lt;"&amp;G2-1.9)+COUNTIF('Round 2 - Hole by Hole'!G19:G23,"&lt;"&amp;G2-1.9)+COUNTIF('Round 2 - Hole by Hole'!G26:G30,"&lt;"&amp;G2-1.9)+COUNTIF('Round 2 - Hole by Hole'!G33:G37,"&lt;"&amp;G2-1.9)+COUNTIF('Round 2 - Hole by Hole'!G40:G44,"&lt;"&amp;G2-1.9)+COUNTIF('Round 2 - Hole by Hole'!G47:G51,"&lt;"&amp;G2-1.9)+COUNTIF('Round 2 - Hole by Hole'!G54:G58,"&lt;"&amp;G2-1.9)+COUNTIF('Round 2 - Hole by Hole'!G61:G65,"&lt;"&amp;G2-1.9)+COUNTIF('Round 2 - Hole by Hole'!G68:G72,"&lt;"&amp;G2-1.9)+COUNTIF('Round 2 - Hole by Hole'!G75:G79,"&lt;"&amp;G2-1.9)+COUNTIF('Round 2 - Hole by Hole'!G82:G86,"&lt;"&amp;G2-1.9)+COUNTIF('Round 2 - Hole by Hole'!G89:G93,"&lt;"&amp;G2-1.9)+COUNTIF('Round 2 - Hole by Hole'!G96:G100,"&lt;"&amp;G2-1.9)+COUNTIF('Round 2 - Hole by Hole'!G103:G107,"&lt;"&amp;G2-1.9)+COUNTIF('Round 2 - Hole by Hole'!G110:G114,"&lt;"&amp;G2-1.9)+COUNTIF('Round 2 - Hole by Hole'!G117:G121,"&lt;"&amp;G2-1.9)+COUNTIF('Round 2 - Hole by Hole'!G124:G128,"&lt;"&amp;G2-1.9) +COUNTIF('Round 2 - Hole by Hole'!G131:G135,"&lt;"&amp;G2-1.9) +COUNTIF('Round 2 - Hole by Hole'!G138:G142,"&lt;"&amp;G2-1.9) +COUNTIF('Round 2 - Hole by Hole'!G145:G149,"&lt;"&amp;G2-1.9))</f>
        <v>0</v>
      </c>
      <c r="H12" s="70">
        <f>(COUNTIF('Round 2 - Hole by Hole'!H5:H9,"&lt;"&amp;H2-1.9)+COUNTIF('Round 2 - Hole by Hole'!H12:H16,"&lt;"&amp;H2-1.9)+COUNTIF('Round 2 - Hole by Hole'!H19:H23,"&lt;"&amp;H2-1.9)+COUNTIF('Round 2 - Hole by Hole'!H26:H30,"&lt;"&amp;H2-1.9)+COUNTIF('Round 2 - Hole by Hole'!H33:H37,"&lt;"&amp;H2-1.9)+COUNTIF('Round 2 - Hole by Hole'!H40:H44,"&lt;"&amp;H2-1.9)+COUNTIF('Round 2 - Hole by Hole'!H47:H51,"&lt;"&amp;H2-1.9)+COUNTIF('Round 2 - Hole by Hole'!H54:H58,"&lt;"&amp;H2-1.9)+COUNTIF('Round 2 - Hole by Hole'!H61:H65,"&lt;"&amp;H2-1.9)+COUNTIF('Round 2 - Hole by Hole'!H68:H72,"&lt;"&amp;H2-1.9)+COUNTIF('Round 2 - Hole by Hole'!H75:H79,"&lt;"&amp;H2-1.9)+COUNTIF('Round 2 - Hole by Hole'!H82:H86,"&lt;"&amp;H2-1.9)+COUNTIF('Round 2 - Hole by Hole'!H89:H93,"&lt;"&amp;H2-1.9)+COUNTIF('Round 2 - Hole by Hole'!H96:H100,"&lt;"&amp;H2-1.9)+COUNTIF('Round 2 - Hole by Hole'!H103:H107,"&lt;"&amp;H2-1.9)+COUNTIF('Round 2 - Hole by Hole'!H110:H114,"&lt;"&amp;H2-1.9)+COUNTIF('Round 2 - Hole by Hole'!H117:H121,"&lt;"&amp;H2-1.9)+COUNTIF('Round 2 - Hole by Hole'!H124:H128,"&lt;"&amp;H2-1.9) +COUNTIF('Round 2 - Hole by Hole'!H131:H135,"&lt;"&amp;H2-1.9) +COUNTIF('Round 2 - Hole by Hole'!H138:H142,"&lt;"&amp;H2-1.9) +COUNTIF('Round 2 - Hole by Hole'!H145:H149,"&lt;"&amp;H2-1.9))</f>
        <v>0</v>
      </c>
      <c r="I12" s="108">
        <f>(COUNTIF('Round 2 - Hole by Hole'!I5:I9,"&lt;"&amp;I2-1.9)+COUNTIF('Round 2 - Hole by Hole'!I12:I16,"&lt;"&amp;I2-1.9)+COUNTIF('Round 2 - Hole by Hole'!I19:I23,"&lt;"&amp;I2-1.9)+COUNTIF('Round 2 - Hole by Hole'!I26:I30,"&lt;"&amp;I2-1.9)+COUNTIF('Round 2 - Hole by Hole'!I33:I37,"&lt;"&amp;I2-1.9)+COUNTIF('Round 2 - Hole by Hole'!I40:I44,"&lt;"&amp;I2-1.9)+COUNTIF('Round 2 - Hole by Hole'!I47:I51,"&lt;"&amp;I2-1.9)+COUNTIF('Round 2 - Hole by Hole'!I54:I58,"&lt;"&amp;I2-1.9)+COUNTIF('Round 2 - Hole by Hole'!I61:I65,"&lt;"&amp;I2-1.9)+COUNTIF('Round 2 - Hole by Hole'!I68:I72,"&lt;"&amp;I2-1.9)+COUNTIF('Round 2 - Hole by Hole'!I75:I79,"&lt;"&amp;I2-1.9)+COUNTIF('Round 2 - Hole by Hole'!I82:I86,"&lt;"&amp;I2-1.9)+COUNTIF('Round 2 - Hole by Hole'!I89:I93,"&lt;"&amp;I2-1.9)+COUNTIF('Round 2 - Hole by Hole'!I96:I100,"&lt;"&amp;I2-1.9)+COUNTIF('Round 2 - Hole by Hole'!I103:I107,"&lt;"&amp;I2-1.9)+COUNTIF('Round 2 - Hole by Hole'!I110:I114,"&lt;"&amp;I2-1.9)+COUNTIF('Round 2 - Hole by Hole'!I117:I121,"&lt;"&amp;I2-1.9)+COUNTIF('Round 2 - Hole by Hole'!I124:I128,"&lt;"&amp;I2-1.9) +COUNTIF('Round 2 - Hole by Hole'!I131:I135,"&lt;"&amp;I2-1.9) +COUNTIF('Round 2 - Hole by Hole'!I138:I142,"&lt;"&amp;I2-1.9) +COUNTIF('Round 2 - Hole by Hole'!I145:I149,"&lt;"&amp;I2-1.9))</f>
        <v>1</v>
      </c>
      <c r="J12" s="70">
        <f>(COUNTIF('Round 2 - Hole by Hole'!J5:J9,"&lt;"&amp;J2-1.9)+COUNTIF('Round 2 - Hole by Hole'!J12:J16,"&lt;"&amp;J2-1.9)+COUNTIF('Round 2 - Hole by Hole'!J19:J23,"&lt;"&amp;J2-1.9)+COUNTIF('Round 2 - Hole by Hole'!J26:J30,"&lt;"&amp;J2-1.9)+COUNTIF('Round 2 - Hole by Hole'!J33:J37,"&lt;"&amp;J2-1.9)+COUNTIF('Round 2 - Hole by Hole'!J40:J44,"&lt;"&amp;J2-1.9)+COUNTIF('Round 2 - Hole by Hole'!J47:J51,"&lt;"&amp;J2-1.9)+COUNTIF('Round 2 - Hole by Hole'!J54:J58,"&lt;"&amp;J2-1.9)+COUNTIF('Round 2 - Hole by Hole'!J61:J65,"&lt;"&amp;J2-1.9)+COUNTIF('Round 2 - Hole by Hole'!J68:J72,"&lt;"&amp;J2-1.9)+COUNTIF('Round 2 - Hole by Hole'!J75:J79,"&lt;"&amp;J2-1.9)+COUNTIF('Round 2 - Hole by Hole'!J82:J86,"&lt;"&amp;J2-1.9)+COUNTIF('Round 2 - Hole by Hole'!J89:J93,"&lt;"&amp;J2-1.9)+COUNTIF('Round 2 - Hole by Hole'!J96:J100,"&lt;"&amp;J2-1.9)+COUNTIF('Round 2 - Hole by Hole'!J103:J107,"&lt;"&amp;J2-1.9)+COUNTIF('Round 2 - Hole by Hole'!J110:J114,"&lt;"&amp;J2-1.9)+COUNTIF('Round 2 - Hole by Hole'!J117:J121,"&lt;"&amp;J2-1.9)+COUNTIF('Round 2 - Hole by Hole'!J124:J128,"&lt;"&amp;J2-1.9) +COUNTIF('Round 2 - Hole by Hole'!J131:J135,"&lt;"&amp;J2-1.9) +COUNTIF('Round 2 - Hole by Hole'!J138:J142,"&lt;"&amp;J2-1.9) +COUNTIF('Round 2 - Hole by Hole'!J145:J149,"&lt;"&amp;J2-1.9))</f>
        <v>0</v>
      </c>
      <c r="K12" s="71"/>
      <c r="L12" s="70">
        <f>(COUNTIF('Round 2 - Hole by Hole'!L5:L9,"&lt;"&amp;L2-1.9)+COUNTIF('Round 2 - Hole by Hole'!L12:L16,"&lt;"&amp;L2-1.9)+COUNTIF('Round 2 - Hole by Hole'!L19:L23,"&lt;"&amp;L2-1.9)+COUNTIF('Round 2 - Hole by Hole'!L26:L30,"&lt;"&amp;L2-1.9)+COUNTIF('Round 2 - Hole by Hole'!L33:L37,"&lt;"&amp;L2-1.9)+COUNTIF('Round 2 - Hole by Hole'!L40:L44,"&lt;"&amp;L2-1.9)+COUNTIF('Round 2 - Hole by Hole'!L47:L51,"&lt;"&amp;L2-1.9)+COUNTIF('Round 2 - Hole by Hole'!L54:L58,"&lt;"&amp;L2-1.9)+COUNTIF('Round 2 - Hole by Hole'!L61:L65,"&lt;"&amp;L2-1.9)+COUNTIF('Round 2 - Hole by Hole'!L68:L72,"&lt;"&amp;L2-1.9)+COUNTIF('Round 2 - Hole by Hole'!L75:L79,"&lt;"&amp;L2-1.9)+COUNTIF('Round 2 - Hole by Hole'!L82:L86,"&lt;"&amp;L2-1.9)+COUNTIF('Round 2 - Hole by Hole'!L89:L93,"&lt;"&amp;L2-1.9)+COUNTIF('Round 2 - Hole by Hole'!L96:L100,"&lt;"&amp;L2-1.9)+COUNTIF('Round 2 - Hole by Hole'!L103:L107,"&lt;"&amp;L2-1.9)+COUNTIF('Round 2 - Hole by Hole'!L110:L114,"&lt;"&amp;L2-1.9)+COUNTIF('Round 2 - Hole by Hole'!L117:L121,"&lt;"&amp;L2-1.9)+COUNTIF('Round 2 - Hole by Hole'!L124:L128,"&lt;"&amp;L2-1.9) +COUNTIF('Round 2 - Hole by Hole'!L131:L135,"&lt;"&amp;L2-1.9) +COUNTIF('Round 2 - Hole by Hole'!L138:L142,"&lt;"&amp;L2-1.9) +COUNTIF('Round 2 - Hole by Hole'!L145:L149,"&lt;"&amp;L2-1.9))</f>
        <v>0</v>
      </c>
      <c r="M12" s="108">
        <f>(COUNTIF('Round 2 - Hole by Hole'!M5:M9,"&lt;"&amp;M2-1.9)+COUNTIF('Round 2 - Hole by Hole'!M12:M16,"&lt;"&amp;M2-1.9)+COUNTIF('Round 2 - Hole by Hole'!M19:M23,"&lt;"&amp;M2-1.9)+COUNTIF('Round 2 - Hole by Hole'!M26:M30,"&lt;"&amp;M2-1.9)+COUNTIF('Round 2 - Hole by Hole'!M33:M37,"&lt;"&amp;M2-1.9)+COUNTIF('Round 2 - Hole by Hole'!M40:M44,"&lt;"&amp;M2-1.9)+COUNTIF('Round 2 - Hole by Hole'!M47:M51,"&lt;"&amp;M2-1.9)+COUNTIF('Round 2 - Hole by Hole'!M54:M58,"&lt;"&amp;M2-1.9)+COUNTIF('Round 2 - Hole by Hole'!M61:M65,"&lt;"&amp;M2-1.9)+COUNTIF('Round 2 - Hole by Hole'!M68:M72,"&lt;"&amp;M2-1.9)+COUNTIF('Round 2 - Hole by Hole'!M75:M79,"&lt;"&amp;M2-1.9)+COUNTIF('Round 2 - Hole by Hole'!M82:M86,"&lt;"&amp;M2-1.9)+COUNTIF('Round 2 - Hole by Hole'!M89:M93,"&lt;"&amp;M2-1.9)+COUNTIF('Round 2 - Hole by Hole'!M96:M100,"&lt;"&amp;M2-1.9)+COUNTIF('Round 2 - Hole by Hole'!M103:M107,"&lt;"&amp;M2-1.9)+COUNTIF('Round 2 - Hole by Hole'!M110:M114,"&lt;"&amp;M2-1.9)+COUNTIF('Round 2 - Hole by Hole'!M117:M121,"&lt;"&amp;M2-1.9)+COUNTIF('Round 2 - Hole by Hole'!M124:M128,"&lt;"&amp;M2-1.9) +COUNTIF('Round 2 - Hole by Hole'!M131:M135,"&lt;"&amp;M2-1.9) +COUNTIF('Round 2 - Hole by Hole'!M138:M142,"&lt;"&amp;M2-1.9) +COUNTIF('Round 2 - Hole by Hole'!M145:M149,"&lt;"&amp;M2-1.9))</f>
        <v>0</v>
      </c>
      <c r="N12" s="70">
        <f>(COUNTIF('Round 2 - Hole by Hole'!N5:N9,"&lt;"&amp;N2-1.9)+COUNTIF('Round 2 - Hole by Hole'!N12:N16,"&lt;"&amp;N2-1.9)+COUNTIF('Round 2 - Hole by Hole'!N19:N23,"&lt;"&amp;N2-1.9)+COUNTIF('Round 2 - Hole by Hole'!N26:N30,"&lt;"&amp;N2-1.9)+COUNTIF('Round 2 - Hole by Hole'!N33:N37,"&lt;"&amp;N2-1.9)+COUNTIF('Round 2 - Hole by Hole'!N40:N44,"&lt;"&amp;N2-1.9)+COUNTIF('Round 2 - Hole by Hole'!N47:N51,"&lt;"&amp;N2-1.9)+COUNTIF('Round 2 - Hole by Hole'!N54:N58,"&lt;"&amp;N2-1.9)+COUNTIF('Round 2 - Hole by Hole'!N61:N65,"&lt;"&amp;N2-1.9)+COUNTIF('Round 2 - Hole by Hole'!N68:N72,"&lt;"&amp;N2-1.9)+COUNTIF('Round 2 - Hole by Hole'!N75:N79,"&lt;"&amp;N2-1.9)+COUNTIF('Round 2 - Hole by Hole'!N82:N86,"&lt;"&amp;N2-1.9)+COUNTIF('Round 2 - Hole by Hole'!N89:N93,"&lt;"&amp;N2-1.9)+COUNTIF('Round 2 - Hole by Hole'!N96:N100,"&lt;"&amp;N2-1.9)+COUNTIF('Round 2 - Hole by Hole'!N103:N107,"&lt;"&amp;N2-1.9)+COUNTIF('Round 2 - Hole by Hole'!N110:N114,"&lt;"&amp;N2-1.9)+COUNTIF('Round 2 - Hole by Hole'!N117:N121,"&lt;"&amp;N2-1.9)+COUNTIF('Round 2 - Hole by Hole'!N124:N128,"&lt;"&amp;N2-1.9) +COUNTIF('Round 2 - Hole by Hole'!N131:N135,"&lt;"&amp;N2-1.9) +COUNTIF('Round 2 - Hole by Hole'!N138:N142,"&lt;"&amp;N2-1.9) +COUNTIF('Round 2 - Hole by Hole'!N145:N149,"&lt;"&amp;N2-1.9))</f>
        <v>0</v>
      </c>
      <c r="O12" s="108">
        <f>(COUNTIF('Round 2 - Hole by Hole'!O5:O9,"&lt;"&amp;O2-1.9)+COUNTIF('Round 2 - Hole by Hole'!O12:O16,"&lt;"&amp;O2-1.9)+COUNTIF('Round 2 - Hole by Hole'!O19:O23,"&lt;"&amp;O2-1.9)+COUNTIF('Round 2 - Hole by Hole'!O26:O30,"&lt;"&amp;O2-1.9)+COUNTIF('Round 2 - Hole by Hole'!O33:O37,"&lt;"&amp;O2-1.9)+COUNTIF('Round 2 - Hole by Hole'!O40:O44,"&lt;"&amp;O2-1.9)+COUNTIF('Round 2 - Hole by Hole'!O47:O51,"&lt;"&amp;O2-1.9)+COUNTIF('Round 2 - Hole by Hole'!O54:O58,"&lt;"&amp;O2-1.9)+COUNTIF('Round 2 - Hole by Hole'!O61:O65,"&lt;"&amp;O2-1.9)+COUNTIF('Round 2 - Hole by Hole'!O68:O72,"&lt;"&amp;O2-1.9)+COUNTIF('Round 2 - Hole by Hole'!O75:O79,"&lt;"&amp;O2-1.9)+COUNTIF('Round 2 - Hole by Hole'!O82:O86,"&lt;"&amp;O2-1.9)+COUNTIF('Round 2 - Hole by Hole'!O89:O93,"&lt;"&amp;O2-1.9)+COUNTIF('Round 2 - Hole by Hole'!O96:O100,"&lt;"&amp;O2-1.9)+COUNTIF('Round 2 - Hole by Hole'!O103:O107,"&lt;"&amp;O2-1.9)+COUNTIF('Round 2 - Hole by Hole'!O110:O114,"&lt;"&amp;O2-1.9)+COUNTIF('Round 2 - Hole by Hole'!O117:O121,"&lt;"&amp;O2-1.9)+COUNTIF('Round 2 - Hole by Hole'!O124:O128,"&lt;"&amp;O2-1.9) +COUNTIF('Round 2 - Hole by Hole'!O131:O135,"&lt;"&amp;O2-1.9) +COUNTIF('Round 2 - Hole by Hole'!O138:O142,"&lt;"&amp;O2-1.9) +COUNTIF('Round 2 - Hole by Hole'!O145:O149,"&lt;"&amp;O2-1.9))</f>
        <v>0</v>
      </c>
      <c r="P12" s="70">
        <f>(COUNTIF('Round 2 - Hole by Hole'!P5:P9,"&lt;"&amp;P2-1.9)+COUNTIF('Round 2 - Hole by Hole'!P12:P16,"&lt;"&amp;P2-1.9)+COUNTIF('Round 2 - Hole by Hole'!P19:P23,"&lt;"&amp;P2-1.9)+COUNTIF('Round 2 - Hole by Hole'!P26:P30,"&lt;"&amp;P2-1.9)+COUNTIF('Round 2 - Hole by Hole'!P33:P37,"&lt;"&amp;P2-1.9)+COUNTIF('Round 2 - Hole by Hole'!P40:P44,"&lt;"&amp;P2-1.9)+COUNTIF('Round 2 - Hole by Hole'!P47:P51,"&lt;"&amp;P2-1.9)+COUNTIF('Round 2 - Hole by Hole'!P54:P58,"&lt;"&amp;P2-1.9)+COUNTIF('Round 2 - Hole by Hole'!P61:P65,"&lt;"&amp;P2-1.9)+COUNTIF('Round 2 - Hole by Hole'!P68:P72,"&lt;"&amp;P2-1.9)+COUNTIF('Round 2 - Hole by Hole'!P75:P79,"&lt;"&amp;P2-1.9)+COUNTIF('Round 2 - Hole by Hole'!P82:P86,"&lt;"&amp;P2-1.9)+COUNTIF('Round 2 - Hole by Hole'!P89:P93,"&lt;"&amp;P2-1.9)+COUNTIF('Round 2 - Hole by Hole'!P96:P100,"&lt;"&amp;P2-1.9)+COUNTIF('Round 2 - Hole by Hole'!P103:P107,"&lt;"&amp;P2-1.9)+COUNTIF('Round 2 - Hole by Hole'!P110:P114,"&lt;"&amp;P2-1.9)+COUNTIF('Round 2 - Hole by Hole'!P117:P121,"&lt;"&amp;P2-1.9)+COUNTIF('Round 2 - Hole by Hole'!P124:P128,"&lt;"&amp;P2-1.9) +COUNTIF('Round 2 - Hole by Hole'!P131:P135,"&lt;"&amp;P2-1.9) +COUNTIF('Round 2 - Hole by Hole'!P138:P142,"&lt;"&amp;P2-1.9) +COUNTIF('Round 2 - Hole by Hole'!P145:P149,"&lt;"&amp;P2-1.9))</f>
        <v>0</v>
      </c>
      <c r="Q12" s="108">
        <f>(COUNTIF('Round 2 - Hole by Hole'!Q5:Q9,"&lt;"&amp;Q2-1.9)+COUNTIF('Round 2 - Hole by Hole'!Q12:Q16,"&lt;"&amp;Q2-1.9)+COUNTIF('Round 2 - Hole by Hole'!Q19:Q23,"&lt;"&amp;Q2-1.9)+COUNTIF('Round 2 - Hole by Hole'!Q26:Q30,"&lt;"&amp;Q2-1.9)+COUNTIF('Round 2 - Hole by Hole'!Q33:Q37,"&lt;"&amp;Q2-1.9)+COUNTIF('Round 2 - Hole by Hole'!Q40:Q44,"&lt;"&amp;Q2-1.9)+COUNTIF('Round 2 - Hole by Hole'!Q47:Q51,"&lt;"&amp;Q2-1.9)+COUNTIF('Round 2 - Hole by Hole'!Q54:Q58,"&lt;"&amp;Q2-1.9)+COUNTIF('Round 2 - Hole by Hole'!Q61:Q65,"&lt;"&amp;Q2-1.9)+COUNTIF('Round 2 - Hole by Hole'!Q68:Q72,"&lt;"&amp;Q2-1.9)+COUNTIF('Round 2 - Hole by Hole'!Q75:Q79,"&lt;"&amp;Q2-1.9)+COUNTIF('Round 2 - Hole by Hole'!Q82:Q86,"&lt;"&amp;Q2-1.9)+COUNTIF('Round 2 - Hole by Hole'!Q89:Q93,"&lt;"&amp;Q2-1.9)+COUNTIF('Round 2 - Hole by Hole'!Q96:Q100,"&lt;"&amp;Q2-1.9)+COUNTIF('Round 2 - Hole by Hole'!Q103:Q107,"&lt;"&amp;Q2-1.9)+COUNTIF('Round 2 - Hole by Hole'!Q110:Q114,"&lt;"&amp;Q2-1.9)+COUNTIF('Round 2 - Hole by Hole'!Q117:Q121,"&lt;"&amp;Q2-1.9)+COUNTIF('Round 2 - Hole by Hole'!Q124:Q128,"&lt;"&amp;Q2-1.9) +COUNTIF('Round 2 - Hole by Hole'!Q131:Q135,"&lt;"&amp;Q2-1.9) +COUNTIF('Round 2 - Hole by Hole'!Q138:Q142,"&lt;"&amp;Q2-1.9) +COUNTIF('Round 2 - Hole by Hole'!Q145:Q149,"&lt;"&amp;Q2-1.9))</f>
        <v>0</v>
      </c>
      <c r="R12" s="70">
        <f>(COUNTIF('Round 2 - Hole by Hole'!R5:R9,"&lt;"&amp;R2-1.9)+COUNTIF('Round 2 - Hole by Hole'!R12:R16,"&lt;"&amp;R2-1.9)+COUNTIF('Round 2 - Hole by Hole'!R19:R23,"&lt;"&amp;R2-1.9)+COUNTIF('Round 2 - Hole by Hole'!R26:R30,"&lt;"&amp;R2-1.9)+COUNTIF('Round 2 - Hole by Hole'!R33:R37,"&lt;"&amp;R2-1.9)+COUNTIF('Round 2 - Hole by Hole'!R40:R44,"&lt;"&amp;R2-1.9)+COUNTIF('Round 2 - Hole by Hole'!R47:R51,"&lt;"&amp;R2-1.9)+COUNTIF('Round 2 - Hole by Hole'!R54:R58,"&lt;"&amp;R2-1.9)+COUNTIF('Round 2 - Hole by Hole'!R61:R65,"&lt;"&amp;R2-1.9)+COUNTIF('Round 2 - Hole by Hole'!R68:R72,"&lt;"&amp;R2-1.9)+COUNTIF('Round 2 - Hole by Hole'!R75:R79,"&lt;"&amp;R2-1.9)+COUNTIF('Round 2 - Hole by Hole'!R82:R86,"&lt;"&amp;R2-1.9)+COUNTIF('Round 2 - Hole by Hole'!R89:R93,"&lt;"&amp;R2-1.9)+COUNTIF('Round 2 - Hole by Hole'!R96:R100,"&lt;"&amp;R2-1.9)+COUNTIF('Round 2 - Hole by Hole'!R103:R107,"&lt;"&amp;R2-1.9)+COUNTIF('Round 2 - Hole by Hole'!R110:R114,"&lt;"&amp;R2-1.9)+COUNTIF('Round 2 - Hole by Hole'!R117:R121,"&lt;"&amp;R2-1.9)+COUNTIF('Round 2 - Hole by Hole'!R124:R128,"&lt;"&amp;R2-1.9) +COUNTIF('Round 2 - Hole by Hole'!R131:R135,"&lt;"&amp;R2-1.9) +COUNTIF('Round 2 - Hole by Hole'!R138:R142,"&lt;"&amp;R2-1.9) +COUNTIF('Round 2 - Hole by Hole'!R145:R149,"&lt;"&amp;R2-1.9))</f>
        <v>0</v>
      </c>
      <c r="S12" s="108">
        <f>(COUNTIF('Round 2 - Hole by Hole'!S5:S9,"&lt;"&amp;S2-1.9)+COUNTIF('Round 2 - Hole by Hole'!S12:S16,"&lt;"&amp;S2-1.9)+COUNTIF('Round 2 - Hole by Hole'!S19:S23,"&lt;"&amp;S2-1.9)+COUNTIF('Round 2 - Hole by Hole'!S26:S30,"&lt;"&amp;S2-1.9)+COUNTIF('Round 2 - Hole by Hole'!S33:S37,"&lt;"&amp;S2-1.9)+COUNTIF('Round 2 - Hole by Hole'!S40:S44,"&lt;"&amp;S2-1.9)+COUNTIF('Round 2 - Hole by Hole'!S47:S51,"&lt;"&amp;S2-1.9)+COUNTIF('Round 2 - Hole by Hole'!S54:S58,"&lt;"&amp;S2-1.9)+COUNTIF('Round 2 - Hole by Hole'!S61:S65,"&lt;"&amp;S2-1.9)+COUNTIF('Round 2 - Hole by Hole'!S68:S72,"&lt;"&amp;S2-1.9)+COUNTIF('Round 2 - Hole by Hole'!S75:S79,"&lt;"&amp;S2-1.9)+COUNTIF('Round 2 - Hole by Hole'!S82:S86,"&lt;"&amp;S2-1.9)+COUNTIF('Round 2 - Hole by Hole'!S89:S93,"&lt;"&amp;S2-1.9)+COUNTIF('Round 2 - Hole by Hole'!S96:S100,"&lt;"&amp;S2-1.9)+COUNTIF('Round 2 - Hole by Hole'!S103:S107,"&lt;"&amp;S2-1.9)+COUNTIF('Round 2 - Hole by Hole'!S110:S114,"&lt;"&amp;S2-1.9)+COUNTIF('Round 2 - Hole by Hole'!S117:S121,"&lt;"&amp;S2-1.9)+COUNTIF('Round 2 - Hole by Hole'!S124:S128,"&lt;"&amp;S2-1.9) +COUNTIF('Round 2 - Hole by Hole'!S131:S135,"&lt;"&amp;S2-1.9) +COUNTIF('Round 2 - Hole by Hole'!S138:S142,"&lt;"&amp;S2-1.9) +COUNTIF('Round 2 - Hole by Hole'!S145:S149,"&lt;"&amp;S2-1.9))</f>
        <v>0</v>
      </c>
      <c r="T12" s="70">
        <f>(COUNTIF('Round 2 - Hole by Hole'!T5:T9,"&lt;"&amp;T2-1.9)+COUNTIF('Round 2 - Hole by Hole'!T12:T16,"&lt;"&amp;T2-1.9)+COUNTIF('Round 2 - Hole by Hole'!T19:T23,"&lt;"&amp;T2-1.9)+COUNTIF('Round 2 - Hole by Hole'!T26:T30,"&lt;"&amp;T2-1.9)+COUNTIF('Round 2 - Hole by Hole'!T33:T37,"&lt;"&amp;T2-1.9)+COUNTIF('Round 2 - Hole by Hole'!T40:T44,"&lt;"&amp;T2-1.9)+COUNTIF('Round 2 - Hole by Hole'!T47:T51,"&lt;"&amp;T2-1.9)+COUNTIF('Round 2 - Hole by Hole'!T54:T58,"&lt;"&amp;T2-1.9)+COUNTIF('Round 2 - Hole by Hole'!T61:T65,"&lt;"&amp;T2-1.9)+COUNTIF('Round 2 - Hole by Hole'!T68:T72,"&lt;"&amp;T2-1.9)+COUNTIF('Round 2 - Hole by Hole'!T75:T79,"&lt;"&amp;T2-1.9)+COUNTIF('Round 2 - Hole by Hole'!T82:T86,"&lt;"&amp;T2-1.9)+COUNTIF('Round 2 - Hole by Hole'!T89:T93,"&lt;"&amp;T2-1.9)+COUNTIF('Round 2 - Hole by Hole'!T96:T100,"&lt;"&amp;T2-1.9)+COUNTIF('Round 2 - Hole by Hole'!T103:T107,"&lt;"&amp;T2-1.9)+COUNTIF('Round 2 - Hole by Hole'!T110:T114,"&lt;"&amp;T2-1.9)+COUNTIF('Round 2 - Hole by Hole'!T117:T121,"&lt;"&amp;T2-1.9)+COUNTIF('Round 2 - Hole by Hole'!T124:T128,"&lt;"&amp;T2-1.9) +COUNTIF('Round 2 - Hole by Hole'!T131:T135,"&lt;"&amp;T2-1.9) +COUNTIF('Round 2 - Hole by Hole'!T138:T142,"&lt;"&amp;T2-1.9) +COUNTIF('Round 2 - Hole by Hole'!T145:T149,"&lt;"&amp;T2-1.9))</f>
        <v>3</v>
      </c>
      <c r="U12" s="72"/>
      <c r="V12" s="73"/>
    </row>
    <row r="13" spans="1:22">
      <c r="A13" s="61" t="s">
        <v>32</v>
      </c>
      <c r="B13" s="70">
        <f>(COUNTIF('Round 2 - Hole by Hole'!B5:B9,”=“&amp;B2-1)+COUNTIF('Round 2 - Hole by Hole'!B12:B16,”=“&amp;B2-1)+COUNTIF('Round 2 - Hole by Hole'!B19:B23,”=“&amp;B2-1)+COUNTIF('Round 2 - Hole by Hole'!B26:B30,”=“&amp;B2-1)+COUNTIF('Round 2 - Hole by Hole'!B33:B37,”=“&amp;B2-1)+COUNTIF('Round 2 - Hole by Hole'!B40:B44,”=“&amp;B2-1)+COUNTIF('Round 2 - Hole by Hole'!B47:B51,”=“&amp;B2-1)+COUNTIF('Round 2 - Hole by Hole'!B54:B58,”=“&amp;B2-1)+COUNTIF('Round 2 - Hole by Hole'!B61:B65,”=“&amp;B2-1)+COUNTIF('Round 2 - Hole by Hole'!B68:B72,”=“&amp;B2-1)+COUNTIF('Round 2 - Hole by Hole'!B75:B79,”=“&amp;B2-1)+COUNTIF('Round 2 - Hole by Hole'!B82:B86,”=“&amp;B2-1)+COUNTIF('Round 2 - Hole by Hole'!B89:B93,”=“&amp;B2-1)+COUNTIF('Round 2 - Hole by Hole'!B96:B100,”=“&amp;B2-1)+COUNTIF('Round 2 - Hole by Hole'!B103:B107,”=“&amp;B2-1)+COUNTIF('Round 2 - Hole by Hole'!B110:B114,”=“&amp;B2-1)+COUNTIF('Round 2 - Hole by Hole'!B117:B121,”=“&amp;B2-1)+COUNTIF('Round 2 - Hole by Hole'!B124:B128,”=“&amp;B2-1) +COUNTIF('Round 2 - Hole by Hole'!B131:B135,”=“&amp;B2-1) +COUNTIF('Round 2 - Hole by Hole'!B138:B142,”=“&amp;B2-1) +COUNTIF('Round 2 - Hole by Hole'!B145:B149,”=“&amp;B2-1) )</f>
        <v>0</v>
      </c>
      <c r="C13" s="108">
        <f>(COUNTIF('Round 2 - Hole by Hole'!C5:C9,”=“&amp;C2-1)+COUNTIF('Round 2 - Hole by Hole'!C12:C16,”=“&amp;C2-1)+COUNTIF('Round 2 - Hole by Hole'!C19:C23,”=“&amp;C2-1)+COUNTIF('Round 2 - Hole by Hole'!C26:C30,”=“&amp;C2-1)+COUNTIF('Round 2 - Hole by Hole'!C33:C37,”=“&amp;C2-1)+COUNTIF('Round 2 - Hole by Hole'!C40:C44,”=“&amp;C2-1)+COUNTIF('Round 2 - Hole by Hole'!C47:C51,”=“&amp;C2-1)+COUNTIF('Round 2 - Hole by Hole'!C54:C58,”=“&amp;C2-1)+COUNTIF('Round 2 - Hole by Hole'!C61:C65,”=“&amp;C2-1)+COUNTIF('Round 2 - Hole by Hole'!C68:C72,”=“&amp;C2-1)+COUNTIF('Round 2 - Hole by Hole'!C75:C79,”=“&amp;C2-1)+COUNTIF('Round 2 - Hole by Hole'!C82:C86,”=“&amp;C2-1)+COUNTIF('Round 2 - Hole by Hole'!C89:C93,”=“&amp;C2-1)+COUNTIF('Round 2 - Hole by Hole'!C96:C100,”=“&amp;C2-1)+COUNTIF('Round 2 - Hole by Hole'!C103:C107,”=“&amp;C2-1)+COUNTIF('Round 2 - Hole by Hole'!C110:C114,”=“&amp;C2-1)+COUNTIF('Round 2 - Hole by Hole'!C117:C121,”=“&amp;C2-1)+COUNTIF('Round 2 - Hole by Hole'!C124:C128,”=“&amp;C2-1) +COUNTIF('Round 2 - Hole by Hole'!C131:C135,”=“&amp;C2-1) +COUNTIF('Round 2 - Hole by Hole'!C138:C142,”=“&amp;C2-1) +COUNTIF('Round 2 - Hole by Hole'!C145:C149,”=“&amp;C2-1) )</f>
        <v>0</v>
      </c>
      <c r="D13" s="70">
        <f>(COUNTIF('Round 2 - Hole by Hole'!D5:D9,”=“&amp;D2-1)+COUNTIF('Round 2 - Hole by Hole'!D12:D16,”=“&amp;D2-1)+COUNTIF('Round 2 - Hole by Hole'!D19:D23,”=“&amp;D2-1)+COUNTIF('Round 2 - Hole by Hole'!D26:D30,”=“&amp;D2-1)+COUNTIF('Round 2 - Hole by Hole'!D33:D37,”=“&amp;D2-1)+COUNTIF('Round 2 - Hole by Hole'!D40:D44,”=“&amp;D2-1)+COUNTIF('Round 2 - Hole by Hole'!D47:D51,”=“&amp;D2-1)+COUNTIF('Round 2 - Hole by Hole'!D54:D58,”=“&amp;D2-1)+COUNTIF('Round 2 - Hole by Hole'!D61:D65,”=“&amp;D2-1)+COUNTIF('Round 2 - Hole by Hole'!D68:D72,”=“&amp;D2-1)+COUNTIF('Round 2 - Hole by Hole'!D75:D79,”=“&amp;D2-1)+COUNTIF('Round 2 - Hole by Hole'!D82:D86,”=“&amp;D2-1)+COUNTIF('Round 2 - Hole by Hole'!D89:D93,”=“&amp;D2-1)+COUNTIF('Round 2 - Hole by Hole'!D96:D100,”=“&amp;D2-1)+COUNTIF('Round 2 - Hole by Hole'!D103:D107,”=“&amp;D2-1)+COUNTIF('Round 2 - Hole by Hole'!D110:D114,”=“&amp;D2-1)+COUNTIF('Round 2 - Hole by Hole'!D117:D121,”=“&amp;D2-1)+COUNTIF('Round 2 - Hole by Hole'!D124:D128,”=“&amp;D2-1) +COUNTIF('Round 2 - Hole by Hole'!D131:D135,”=“&amp;D2-1) +COUNTIF('Round 2 - Hole by Hole'!D138:D142,”=“&amp;D2-1) +COUNTIF('Round 2 - Hole by Hole'!D145:D149,”=“&amp;D2-1) )</f>
        <v>0</v>
      </c>
      <c r="E13" s="108">
        <f>(COUNTIF('Round 2 - Hole by Hole'!E5:E9,”=“&amp;E2-1)+COUNTIF('Round 2 - Hole by Hole'!E12:E16,”=“&amp;E2-1)+COUNTIF('Round 2 - Hole by Hole'!E19:E23,”=“&amp;E2-1)+COUNTIF('Round 2 - Hole by Hole'!E26:E30,”=“&amp;E2-1)+COUNTIF('Round 2 - Hole by Hole'!E33:E37,”=“&amp;E2-1)+COUNTIF('Round 2 - Hole by Hole'!E40:E44,”=“&amp;E2-1)+COUNTIF('Round 2 - Hole by Hole'!E47:E51,”=“&amp;E2-1)+COUNTIF('Round 2 - Hole by Hole'!E54:E58,”=“&amp;E2-1)+COUNTIF('Round 2 - Hole by Hole'!E61:E65,”=“&amp;E2-1)+COUNTIF('Round 2 - Hole by Hole'!E68:E72,”=“&amp;E2-1)+COUNTIF('Round 2 - Hole by Hole'!E75:E79,”=“&amp;E2-1)+COUNTIF('Round 2 - Hole by Hole'!E82:E86,”=“&amp;E2-1)+COUNTIF('Round 2 - Hole by Hole'!E89:E93,”=“&amp;E2-1)+COUNTIF('Round 2 - Hole by Hole'!E96:E100,”=“&amp;E2-1)+COUNTIF('Round 2 - Hole by Hole'!E103:E107,”=“&amp;E2-1)+COUNTIF('Round 2 - Hole by Hole'!E110:E114,”=“&amp;E2-1)+COUNTIF('Round 2 - Hole by Hole'!E117:E121,”=“&amp;E2-1)+COUNTIF('Round 2 - Hole by Hole'!E124:E128,”=“&amp;E2-1) +COUNTIF('Round 2 - Hole by Hole'!E131:E135,”=“&amp;E2-1) +COUNTIF('Round 2 - Hole by Hole'!E138:E142,”=“&amp;E2-1) +COUNTIF('Round 2 - Hole by Hole'!E145:E149,”=“&amp;E2-1) )</f>
        <v>0</v>
      </c>
      <c r="F13" s="70">
        <f>(COUNTIF('Round 2 - Hole by Hole'!F5:F9,”=“&amp;F2-1)+COUNTIF('Round 2 - Hole by Hole'!F12:F16,”=“&amp;F2-1)+COUNTIF('Round 2 - Hole by Hole'!F19:F23,”=“&amp;F2-1)+COUNTIF('Round 2 - Hole by Hole'!F26:F30,”=“&amp;F2-1)+COUNTIF('Round 2 - Hole by Hole'!F33:F37,”=“&amp;F2-1)+COUNTIF('Round 2 - Hole by Hole'!F40:F44,”=“&amp;F2-1)+COUNTIF('Round 2 - Hole by Hole'!F47:F51,”=“&amp;F2-1)+COUNTIF('Round 2 - Hole by Hole'!F54:F58,”=“&amp;F2-1)+COUNTIF('Round 2 - Hole by Hole'!F61:F65,”=“&amp;F2-1)+COUNTIF('Round 2 - Hole by Hole'!F68:F72,”=“&amp;F2-1)+COUNTIF('Round 2 - Hole by Hole'!F75:F79,”=“&amp;F2-1)+COUNTIF('Round 2 - Hole by Hole'!F82:F86,”=“&amp;F2-1)+COUNTIF('Round 2 - Hole by Hole'!F89:F93,”=“&amp;F2-1)+COUNTIF('Round 2 - Hole by Hole'!F96:F100,”=“&amp;F2-1)+COUNTIF('Round 2 - Hole by Hole'!F103:F107,”=“&amp;F2-1)+COUNTIF('Round 2 - Hole by Hole'!F110:F114,”=“&amp;F2-1)+COUNTIF('Round 2 - Hole by Hole'!F117:F121,”=“&amp;F2-1)+COUNTIF('Round 2 - Hole by Hole'!F124:F128,”=“&amp;F2-1) +COUNTIF('Round 2 - Hole by Hole'!F131:F135,”=“&amp;F2-1) +COUNTIF('Round 2 - Hole by Hole'!F138:F142,”=“&amp;F2-1) +COUNTIF('Round 2 - Hole by Hole'!F145:F149,”=“&amp;F2-1) )</f>
        <v>0</v>
      </c>
      <c r="G13" s="108">
        <f>(COUNTIF('Round 2 - Hole by Hole'!G5:G9,”=“&amp;G2-1)+COUNTIF('Round 2 - Hole by Hole'!G12:G16,”=“&amp;G2-1)+COUNTIF('Round 2 - Hole by Hole'!G19:G23,”=“&amp;G2-1)+COUNTIF('Round 2 - Hole by Hole'!G26:G30,”=“&amp;G2-1)+COUNTIF('Round 2 - Hole by Hole'!G33:G37,”=“&amp;G2-1)+COUNTIF('Round 2 - Hole by Hole'!G40:G44,”=“&amp;G2-1)+COUNTIF('Round 2 - Hole by Hole'!G47:G51,”=“&amp;G2-1)+COUNTIF('Round 2 - Hole by Hole'!G54:G58,”=“&amp;G2-1)+COUNTIF('Round 2 - Hole by Hole'!G61:G65,”=“&amp;G2-1)+COUNTIF('Round 2 - Hole by Hole'!G68:G72,”=“&amp;G2-1)+COUNTIF('Round 2 - Hole by Hole'!G75:G79,”=“&amp;G2-1)+COUNTIF('Round 2 - Hole by Hole'!G82:G86,”=“&amp;G2-1)+COUNTIF('Round 2 - Hole by Hole'!G89:G93,”=“&amp;G2-1)+COUNTIF('Round 2 - Hole by Hole'!G96:G100,”=“&amp;G2-1)+COUNTIF('Round 2 - Hole by Hole'!G103:G107,”=“&amp;G2-1)+COUNTIF('Round 2 - Hole by Hole'!G110:G114,”=“&amp;G2-1)+COUNTIF('Round 2 - Hole by Hole'!G117:G121,”=“&amp;G2-1)+COUNTIF('Round 2 - Hole by Hole'!G124:G128,”=“&amp;G2-1) +COUNTIF('Round 2 - Hole by Hole'!G131:G135,”=“&amp;G2-1) +COUNTIF('Round 2 - Hole by Hole'!G138:G142,”=“&amp;G2-1) +COUNTIF('Round 2 - Hole by Hole'!G145:G149,”=“&amp;G2-1) )</f>
        <v>0</v>
      </c>
      <c r="H13" s="70">
        <f>(COUNTIF('Round 2 - Hole by Hole'!H5:H9,”=“&amp;H2-1)+COUNTIF('Round 2 - Hole by Hole'!H12:H16,”=“&amp;H2-1)+COUNTIF('Round 2 - Hole by Hole'!H19:H23,”=“&amp;H2-1)+COUNTIF('Round 2 - Hole by Hole'!H26:H30,”=“&amp;H2-1)+COUNTIF('Round 2 - Hole by Hole'!H33:H37,”=“&amp;H2-1)+COUNTIF('Round 2 - Hole by Hole'!H40:H44,”=“&amp;H2-1)+COUNTIF('Round 2 - Hole by Hole'!H47:H51,”=“&amp;H2-1)+COUNTIF('Round 2 - Hole by Hole'!H54:H58,”=“&amp;H2-1)+COUNTIF('Round 2 - Hole by Hole'!H61:H65,”=“&amp;H2-1)+COUNTIF('Round 2 - Hole by Hole'!H68:H72,”=“&amp;H2-1)+COUNTIF('Round 2 - Hole by Hole'!H75:H79,”=“&amp;H2-1)+COUNTIF('Round 2 - Hole by Hole'!H82:H86,”=“&amp;H2-1)+COUNTIF('Round 2 - Hole by Hole'!H89:H93,”=“&amp;H2-1)+COUNTIF('Round 2 - Hole by Hole'!H96:H100,”=“&amp;H2-1)+COUNTIF('Round 2 - Hole by Hole'!H103:H107,”=“&amp;H2-1)+COUNTIF('Round 2 - Hole by Hole'!H110:H114,”=“&amp;H2-1)+COUNTIF('Round 2 - Hole by Hole'!H117:H121,”=“&amp;H2-1)+COUNTIF('Round 2 - Hole by Hole'!H124:H128,”=“&amp;H2-1) +COUNTIF('Round 2 - Hole by Hole'!H131:H135,”=“&amp;H2-1) +COUNTIF('Round 2 - Hole by Hole'!H138:H142,”=“&amp;H2-1) +COUNTIF('Round 2 - Hole by Hole'!H145:H149,”=“&amp;H2-1) )</f>
        <v>0</v>
      </c>
      <c r="I13" s="108">
        <f>(COUNTIF('Round 2 - Hole by Hole'!I5:I9,”=“&amp;I2-1)+COUNTIF('Round 2 - Hole by Hole'!I12:I16,”=“&amp;I2-1)+COUNTIF('Round 2 - Hole by Hole'!I19:I23,”=“&amp;I2-1)+COUNTIF('Round 2 - Hole by Hole'!I26:I30,”=“&amp;I2-1)+COUNTIF('Round 2 - Hole by Hole'!I33:I37,”=“&amp;I2-1)+COUNTIF('Round 2 - Hole by Hole'!I40:I44,”=“&amp;I2-1)+COUNTIF('Round 2 - Hole by Hole'!I47:I51,”=“&amp;I2-1)+COUNTIF('Round 2 - Hole by Hole'!I54:I58,”=“&amp;I2-1)+COUNTIF('Round 2 - Hole by Hole'!I61:I65,”=“&amp;I2-1)+COUNTIF('Round 2 - Hole by Hole'!I68:I72,”=“&amp;I2-1)+COUNTIF('Round 2 - Hole by Hole'!I75:I79,”=“&amp;I2-1)+COUNTIF('Round 2 - Hole by Hole'!I82:I86,”=“&amp;I2-1)+COUNTIF('Round 2 - Hole by Hole'!I89:I93,”=“&amp;I2-1)+COUNTIF('Round 2 - Hole by Hole'!I96:I100,”=“&amp;I2-1)+COUNTIF('Round 2 - Hole by Hole'!I103:I107,”=“&amp;I2-1)+COUNTIF('Round 2 - Hole by Hole'!I110:I114,”=“&amp;I2-1)+COUNTIF('Round 2 - Hole by Hole'!I117:I121,”=“&amp;I2-1)+COUNTIF('Round 2 - Hole by Hole'!I124:I128,”=“&amp;I2-1) +COUNTIF('Round 2 - Hole by Hole'!I131:I135,”=“&amp;I2-1) +COUNTIF('Round 2 - Hole by Hole'!I138:I142,”=“&amp;I2-1) +COUNTIF('Round 2 - Hole by Hole'!I145:I149,”=“&amp;I2-1) )</f>
        <v>0</v>
      </c>
      <c r="J13" s="70">
        <f>(COUNTIF('Round 2 - Hole by Hole'!J5:J9,”=“&amp;J2-1)+COUNTIF('Round 2 - Hole by Hole'!J12:J16,”=“&amp;J2-1)+COUNTIF('Round 2 - Hole by Hole'!J19:J23,”=“&amp;J2-1)+COUNTIF('Round 2 - Hole by Hole'!J26:J30,”=“&amp;J2-1)+COUNTIF('Round 2 - Hole by Hole'!J33:J37,”=“&amp;J2-1)+COUNTIF('Round 2 - Hole by Hole'!J40:J44,”=“&amp;J2-1)+COUNTIF('Round 2 - Hole by Hole'!J47:J51,”=“&amp;J2-1)+COUNTIF('Round 2 - Hole by Hole'!J54:J58,”=“&amp;J2-1)+COUNTIF('Round 2 - Hole by Hole'!J61:J65,”=“&amp;J2-1)+COUNTIF('Round 2 - Hole by Hole'!J68:J72,”=“&amp;J2-1)+COUNTIF('Round 2 - Hole by Hole'!J75:J79,”=“&amp;J2-1)+COUNTIF('Round 2 - Hole by Hole'!J82:J86,”=“&amp;J2-1)+COUNTIF('Round 2 - Hole by Hole'!J89:J93,”=“&amp;J2-1)+COUNTIF('Round 2 - Hole by Hole'!J96:J100,”=“&amp;J2-1)+COUNTIF('Round 2 - Hole by Hole'!J103:J107,”=“&amp;J2-1)+COUNTIF('Round 2 - Hole by Hole'!J110:J114,”=“&amp;J2-1)+COUNTIF('Round 2 - Hole by Hole'!J117:J121,”=“&amp;J2-1)+COUNTIF('Round 2 - Hole by Hole'!J124:J128,”=“&amp;J2-1) +COUNTIF('Round 2 - Hole by Hole'!J131:J135,”=“&amp;J2-1) +COUNTIF('Round 2 - Hole by Hole'!J138:J142,”=“&amp;J2-1) +COUNTIF('Round 2 - Hole by Hole'!J145:J149,”=“&amp;J2-1) )</f>
        <v>0</v>
      </c>
      <c r="K13" s="71"/>
      <c r="L13" s="70">
        <f>(COUNTIF('Round 2 - Hole by Hole'!L5:L9,”=“&amp;L2-1)+COUNTIF('Round 2 - Hole by Hole'!L12:L16,”=“&amp;L2-1)+COUNTIF('Round 2 - Hole by Hole'!L19:L23,”=“&amp;L2-1)+COUNTIF('Round 2 - Hole by Hole'!L26:L30,”=“&amp;L2-1)+COUNTIF('Round 2 - Hole by Hole'!L33:L37,”=“&amp;L2-1)+COUNTIF('Round 2 - Hole by Hole'!L40:L44,”=“&amp;L2-1)+COUNTIF('Round 2 - Hole by Hole'!L47:L51,”=“&amp;L2-1)+COUNTIF('Round 2 - Hole by Hole'!L54:L58,”=“&amp;L2-1)+COUNTIF('Round 2 - Hole by Hole'!L61:L65,”=“&amp;L2-1)+COUNTIF('Round 2 - Hole by Hole'!L68:L72,”=“&amp;L2-1)+COUNTIF('Round 2 - Hole by Hole'!L75:L79,”=“&amp;L2-1)+COUNTIF('Round 2 - Hole by Hole'!L82:L86,”=“&amp;L2-1)+COUNTIF('Round 2 - Hole by Hole'!L89:L93,”=“&amp;L2-1)+COUNTIF('Round 2 - Hole by Hole'!L96:L100,”=“&amp;L2-1)+COUNTIF('Round 2 - Hole by Hole'!L103:L107,”=“&amp;L2-1)+COUNTIF('Round 2 - Hole by Hole'!L110:L114,”=“&amp;L2-1)+COUNTIF('Round 2 - Hole by Hole'!L117:L121,”=“&amp;L2-1)+COUNTIF('Round 2 - Hole by Hole'!L124:L128,”=“&amp;L2-1) +COUNTIF('Round 2 - Hole by Hole'!L131:L135,”=“&amp;L2-1) +COUNTIF('Round 2 - Hole by Hole'!L138:L142,”=“&amp;L2-1) +COUNTIF('Round 2 - Hole by Hole'!L145:L149,”=“&amp;L2-1) )</f>
        <v>0</v>
      </c>
      <c r="M13" s="108">
        <f>(COUNTIF('Round 2 - Hole by Hole'!M5:M9,”=“&amp;M2-1)+COUNTIF('Round 2 - Hole by Hole'!M12:M16,”=“&amp;M2-1)+COUNTIF('Round 2 - Hole by Hole'!M19:M23,”=“&amp;M2-1)+COUNTIF('Round 2 - Hole by Hole'!M26:M30,”=“&amp;M2-1)+COUNTIF('Round 2 - Hole by Hole'!M33:M37,”=“&amp;M2-1)+COUNTIF('Round 2 - Hole by Hole'!M40:M44,”=“&amp;M2-1)+COUNTIF('Round 2 - Hole by Hole'!M47:M51,”=“&amp;M2-1)+COUNTIF('Round 2 - Hole by Hole'!M54:M58,”=“&amp;M2-1)+COUNTIF('Round 2 - Hole by Hole'!M61:M65,”=“&amp;M2-1)+COUNTIF('Round 2 - Hole by Hole'!M68:M72,”=“&amp;M2-1)+COUNTIF('Round 2 - Hole by Hole'!M75:M79,”=“&amp;M2-1)+COUNTIF('Round 2 - Hole by Hole'!M82:M86,”=“&amp;M2-1)+COUNTIF('Round 2 - Hole by Hole'!M89:M93,”=“&amp;M2-1)+COUNTIF('Round 2 - Hole by Hole'!M96:M100,”=“&amp;M2-1)+COUNTIF('Round 2 - Hole by Hole'!M103:M107,”=“&amp;M2-1)+COUNTIF('Round 2 - Hole by Hole'!M110:M114,”=“&amp;M2-1)+COUNTIF('Round 2 - Hole by Hole'!M117:M121,”=“&amp;M2-1)+COUNTIF('Round 2 - Hole by Hole'!M124:M128,”=“&amp;M2-1) +COUNTIF('Round 2 - Hole by Hole'!M131:M135,”=“&amp;M2-1) +COUNTIF('Round 2 - Hole by Hole'!M138:M142,”=“&amp;M2-1) +COUNTIF('Round 2 - Hole by Hole'!M145:M149,”=“&amp;M2-1) )</f>
        <v>0</v>
      </c>
      <c r="N13" s="70">
        <f>(COUNTIF('Round 2 - Hole by Hole'!N5:N9,”=“&amp;N2-1)+COUNTIF('Round 2 - Hole by Hole'!N12:N16,”=“&amp;N2-1)+COUNTIF('Round 2 - Hole by Hole'!N19:N23,”=“&amp;N2-1)+COUNTIF('Round 2 - Hole by Hole'!N26:N30,”=“&amp;N2-1)+COUNTIF('Round 2 - Hole by Hole'!N33:N37,”=“&amp;N2-1)+COUNTIF('Round 2 - Hole by Hole'!N40:N44,”=“&amp;N2-1)+COUNTIF('Round 2 - Hole by Hole'!N47:N51,”=“&amp;N2-1)+COUNTIF('Round 2 - Hole by Hole'!N54:N58,”=“&amp;N2-1)+COUNTIF('Round 2 - Hole by Hole'!N61:N65,”=“&amp;N2-1)+COUNTIF('Round 2 - Hole by Hole'!N68:N72,”=“&amp;N2-1)+COUNTIF('Round 2 - Hole by Hole'!N75:N79,”=“&amp;N2-1)+COUNTIF('Round 2 - Hole by Hole'!N82:N86,”=“&amp;N2-1)+COUNTIF('Round 2 - Hole by Hole'!N89:N93,”=“&amp;N2-1)+COUNTIF('Round 2 - Hole by Hole'!N96:N100,”=“&amp;N2-1)+COUNTIF('Round 2 - Hole by Hole'!N103:N107,”=“&amp;N2-1)+COUNTIF('Round 2 - Hole by Hole'!N110:N114,”=“&amp;N2-1)+COUNTIF('Round 2 - Hole by Hole'!N117:N121,”=“&amp;N2-1)+COUNTIF('Round 2 - Hole by Hole'!N124:N128,”=“&amp;N2-1) +COUNTIF('Round 2 - Hole by Hole'!N131:N135,”=“&amp;N2-1) +COUNTIF('Round 2 - Hole by Hole'!N138:N142,”=“&amp;N2-1) +COUNTIF('Round 2 - Hole by Hole'!N145:N149,”=“&amp;N2-1) )</f>
        <v>0</v>
      </c>
      <c r="O13" s="108">
        <f>(COUNTIF('Round 2 - Hole by Hole'!O5:O9,”=“&amp;O2-1)+COUNTIF('Round 2 - Hole by Hole'!O12:O16,”=“&amp;O2-1)+COUNTIF('Round 2 - Hole by Hole'!O19:O23,”=“&amp;O2-1)+COUNTIF('Round 2 - Hole by Hole'!O26:O30,”=“&amp;O2-1)+COUNTIF('Round 2 - Hole by Hole'!O33:O37,”=“&amp;O2-1)+COUNTIF('Round 2 - Hole by Hole'!O40:O44,”=“&amp;O2-1)+COUNTIF('Round 2 - Hole by Hole'!O47:O51,”=“&amp;O2-1)+COUNTIF('Round 2 - Hole by Hole'!O54:O58,”=“&amp;O2-1)+COUNTIF('Round 2 - Hole by Hole'!O61:O65,”=“&amp;O2-1)+COUNTIF('Round 2 - Hole by Hole'!O68:O72,”=“&amp;O2-1)+COUNTIF('Round 2 - Hole by Hole'!O75:O79,”=“&amp;O2-1)+COUNTIF('Round 2 - Hole by Hole'!O82:O86,”=“&amp;O2-1)+COUNTIF('Round 2 - Hole by Hole'!O89:O93,”=“&amp;O2-1)+COUNTIF('Round 2 - Hole by Hole'!O96:O100,”=“&amp;O2-1)+COUNTIF('Round 2 - Hole by Hole'!O103:O107,”=“&amp;O2-1)+COUNTIF('Round 2 - Hole by Hole'!O110:O114,”=“&amp;O2-1)+COUNTIF('Round 2 - Hole by Hole'!O117:O121,”=“&amp;O2-1)+COUNTIF('Round 2 - Hole by Hole'!O124:O128,”=“&amp;O2-1) +COUNTIF('Round 2 - Hole by Hole'!O131:O135,”=“&amp;O2-1) +COUNTIF('Round 2 - Hole by Hole'!O138:O142,”=“&amp;O2-1) +COUNTIF('Round 2 - Hole by Hole'!O145:O149,”=“&amp;O2-1) )</f>
        <v>0</v>
      </c>
      <c r="P13" s="70">
        <f>(COUNTIF('Round 2 - Hole by Hole'!P5:P9,”=“&amp;P2-1)+COUNTIF('Round 2 - Hole by Hole'!P12:P16,”=“&amp;P2-1)+COUNTIF('Round 2 - Hole by Hole'!P19:P23,”=“&amp;P2-1)+COUNTIF('Round 2 - Hole by Hole'!P26:P30,”=“&amp;P2-1)+COUNTIF('Round 2 - Hole by Hole'!P33:P37,”=“&amp;P2-1)+COUNTIF('Round 2 - Hole by Hole'!P40:P44,”=“&amp;P2-1)+COUNTIF('Round 2 - Hole by Hole'!P47:P51,”=“&amp;P2-1)+COUNTIF('Round 2 - Hole by Hole'!P54:P58,”=“&amp;P2-1)+COUNTIF('Round 2 - Hole by Hole'!P61:P65,”=“&amp;P2-1)+COUNTIF('Round 2 - Hole by Hole'!P68:P72,”=“&amp;P2-1)+COUNTIF('Round 2 - Hole by Hole'!P75:P79,”=“&amp;P2-1)+COUNTIF('Round 2 - Hole by Hole'!P82:P86,”=“&amp;P2-1)+COUNTIF('Round 2 - Hole by Hole'!P89:P93,”=“&amp;P2-1)+COUNTIF('Round 2 - Hole by Hole'!P96:P100,”=“&amp;P2-1)+COUNTIF('Round 2 - Hole by Hole'!P103:P107,”=“&amp;P2-1)+COUNTIF('Round 2 - Hole by Hole'!P110:P114,”=“&amp;P2-1)+COUNTIF('Round 2 - Hole by Hole'!P117:P121,”=“&amp;P2-1)+COUNTIF('Round 2 - Hole by Hole'!P124:P128,”=“&amp;P2-1) +COUNTIF('Round 2 - Hole by Hole'!P131:P135,”=“&amp;P2-1) +COUNTIF('Round 2 - Hole by Hole'!P138:P142,”=“&amp;P2-1) +COUNTIF('Round 2 - Hole by Hole'!P145:P149,”=“&amp;P2-1) )</f>
        <v>0</v>
      </c>
      <c r="Q13" s="108">
        <f>(COUNTIF('Round 2 - Hole by Hole'!Q5:Q9,”=“&amp;Q2-1)+COUNTIF('Round 2 - Hole by Hole'!Q12:Q16,”=“&amp;Q2-1)+COUNTIF('Round 2 - Hole by Hole'!Q19:Q23,”=“&amp;Q2-1)+COUNTIF('Round 2 - Hole by Hole'!Q26:Q30,”=“&amp;Q2-1)+COUNTIF('Round 2 - Hole by Hole'!Q33:Q37,”=“&amp;Q2-1)+COUNTIF('Round 2 - Hole by Hole'!Q40:Q44,”=“&amp;Q2-1)+COUNTIF('Round 2 - Hole by Hole'!Q47:Q51,”=“&amp;Q2-1)+COUNTIF('Round 2 - Hole by Hole'!Q54:Q58,”=“&amp;Q2-1)+COUNTIF('Round 2 - Hole by Hole'!Q61:Q65,”=“&amp;Q2-1)+COUNTIF('Round 2 - Hole by Hole'!Q68:Q72,”=“&amp;Q2-1)+COUNTIF('Round 2 - Hole by Hole'!Q75:Q79,”=“&amp;Q2-1)+COUNTIF('Round 2 - Hole by Hole'!Q82:Q86,”=“&amp;Q2-1)+COUNTIF('Round 2 - Hole by Hole'!Q89:Q93,”=“&amp;Q2-1)+COUNTIF('Round 2 - Hole by Hole'!Q96:Q100,”=“&amp;Q2-1)+COUNTIF('Round 2 - Hole by Hole'!Q103:Q107,”=“&amp;Q2-1)+COUNTIF('Round 2 - Hole by Hole'!Q110:Q114,”=“&amp;Q2-1)+COUNTIF('Round 2 - Hole by Hole'!Q117:Q121,”=“&amp;Q2-1)+COUNTIF('Round 2 - Hole by Hole'!Q124:Q128,”=“&amp;Q2-1) +COUNTIF('Round 2 - Hole by Hole'!Q131:Q135,”=“&amp;Q2-1) +COUNTIF('Round 2 - Hole by Hole'!Q138:Q142,”=“&amp;Q2-1) +COUNTIF('Round 2 - Hole by Hole'!Q145:Q149,”=“&amp;Q2-1) )</f>
        <v>0</v>
      </c>
      <c r="R13" s="70">
        <f>(COUNTIF('Round 2 - Hole by Hole'!R5:R9,”=“&amp;R2-1)+COUNTIF('Round 2 - Hole by Hole'!R12:R16,”=“&amp;R2-1)+COUNTIF('Round 2 - Hole by Hole'!R19:R23,”=“&amp;R2-1)+COUNTIF('Round 2 - Hole by Hole'!R26:R30,”=“&amp;R2-1)+COUNTIF('Round 2 - Hole by Hole'!R33:R37,”=“&amp;R2-1)+COUNTIF('Round 2 - Hole by Hole'!R40:R44,”=“&amp;R2-1)+COUNTIF('Round 2 - Hole by Hole'!R47:R51,”=“&amp;R2-1)+COUNTIF('Round 2 - Hole by Hole'!R54:R58,”=“&amp;R2-1)+COUNTIF('Round 2 - Hole by Hole'!R61:R65,”=“&amp;R2-1)+COUNTIF('Round 2 - Hole by Hole'!R68:R72,”=“&amp;R2-1)+COUNTIF('Round 2 - Hole by Hole'!R75:R79,”=“&amp;R2-1)+COUNTIF('Round 2 - Hole by Hole'!R82:R86,”=“&amp;R2-1)+COUNTIF('Round 2 - Hole by Hole'!R89:R93,”=“&amp;R2-1)+COUNTIF('Round 2 - Hole by Hole'!R96:R100,”=“&amp;R2-1)+COUNTIF('Round 2 - Hole by Hole'!R103:R107,”=“&amp;R2-1)+COUNTIF('Round 2 - Hole by Hole'!R110:R114,”=“&amp;R2-1)+COUNTIF('Round 2 - Hole by Hole'!R117:R121,”=“&amp;R2-1)+COUNTIF('Round 2 - Hole by Hole'!R124:R128,”=“&amp;R2-1) +COUNTIF('Round 2 - Hole by Hole'!R131:R135,”=“&amp;R2-1) +COUNTIF('Round 2 - Hole by Hole'!R138:R142,”=“&amp;R2-1) +COUNTIF('Round 2 - Hole by Hole'!R145:R149,”=“&amp;R2-1) )</f>
        <v>0</v>
      </c>
      <c r="S13" s="108">
        <f>(COUNTIF('Round 2 - Hole by Hole'!S5:S9,”=“&amp;S2-1)+COUNTIF('Round 2 - Hole by Hole'!S12:S16,”=“&amp;S2-1)+COUNTIF('Round 2 - Hole by Hole'!S19:S23,”=“&amp;S2-1)+COUNTIF('Round 2 - Hole by Hole'!S26:S30,”=“&amp;S2-1)+COUNTIF('Round 2 - Hole by Hole'!S33:S37,”=“&amp;S2-1)+COUNTIF('Round 2 - Hole by Hole'!S40:S44,”=“&amp;S2-1)+COUNTIF('Round 2 - Hole by Hole'!S47:S51,”=“&amp;S2-1)+COUNTIF('Round 2 - Hole by Hole'!S54:S58,”=“&amp;S2-1)+COUNTIF('Round 2 - Hole by Hole'!S61:S65,”=“&amp;S2-1)+COUNTIF('Round 2 - Hole by Hole'!S68:S72,”=“&amp;S2-1)+COUNTIF('Round 2 - Hole by Hole'!S75:S79,”=“&amp;S2-1)+COUNTIF('Round 2 - Hole by Hole'!S82:S86,”=“&amp;S2-1)+COUNTIF('Round 2 - Hole by Hole'!S89:S93,”=“&amp;S2-1)+COUNTIF('Round 2 - Hole by Hole'!S96:S100,”=“&amp;S2-1)+COUNTIF('Round 2 - Hole by Hole'!S103:S107,”=“&amp;S2-1)+COUNTIF('Round 2 - Hole by Hole'!S110:S114,”=“&amp;S2-1)+COUNTIF('Round 2 - Hole by Hole'!S117:S121,”=“&amp;S2-1)+COUNTIF('Round 2 - Hole by Hole'!S124:S128,”=“&amp;S2-1) +COUNTIF('Round 2 - Hole by Hole'!S131:S135,”=“&amp;S2-1) +COUNTIF('Round 2 - Hole by Hole'!S138:S142,”=“&amp;S2-1) +COUNTIF('Round 2 - Hole by Hole'!S145:S149,”=“&amp;S2-1) )</f>
        <v>0</v>
      </c>
      <c r="T13" s="70">
        <f>(COUNTIF('Round 2 - Hole by Hole'!T5:T9,”=“&amp;T2-1)+COUNTIF('Round 2 - Hole by Hole'!T12:T16,”=“&amp;T2-1)+COUNTIF('Round 2 - Hole by Hole'!T19:T23,”=“&amp;T2-1)+COUNTIF('Round 2 - Hole by Hole'!T26:T30,”=“&amp;T2-1)+COUNTIF('Round 2 - Hole by Hole'!T33:T37,”=“&amp;T2-1)+COUNTIF('Round 2 - Hole by Hole'!T40:T44,”=“&amp;T2-1)+COUNTIF('Round 2 - Hole by Hole'!T47:T51,”=“&amp;T2-1)+COUNTIF('Round 2 - Hole by Hole'!T54:T58,”=“&amp;T2-1)+COUNTIF('Round 2 - Hole by Hole'!T61:T65,”=“&amp;T2-1)+COUNTIF('Round 2 - Hole by Hole'!T68:T72,”=“&amp;T2-1)+COUNTIF('Round 2 - Hole by Hole'!T75:T79,”=“&amp;T2-1)+COUNTIF('Round 2 - Hole by Hole'!T82:T86,”=“&amp;T2-1)+COUNTIF('Round 2 - Hole by Hole'!T89:T93,”=“&amp;T2-1)+COUNTIF('Round 2 - Hole by Hole'!T96:T100,”=“&amp;T2-1)+COUNTIF('Round 2 - Hole by Hole'!T103:T107,”=“&amp;T2-1)+COUNTIF('Round 2 - Hole by Hole'!T110:T114,”=“&amp;T2-1)+COUNTIF('Round 2 - Hole by Hole'!T117:T121,”=“&amp;T2-1)+COUNTIF('Round 2 - Hole by Hole'!T124:T128,”=“&amp;T2-1) +COUNTIF('Round 2 - Hole by Hole'!T131:T135,”=“&amp;T2-1) +COUNTIF('Round 2 - Hole by Hole'!T138:T142,”=“&amp;T2-1) +COUNTIF('Round 2 - Hole by Hole'!T145:T149,”=“&amp;T2-1) )</f>
        <v>0</v>
      </c>
      <c r="U13" s="72"/>
      <c r="V13" s="73"/>
    </row>
    <row r="14" spans="1:22">
      <c r="A14" s="61" t="s">
        <v>33</v>
      </c>
      <c r="B14" s="70">
        <f>(COUNTIF('Round 2 - Hole by Hole'!B5:B9,"="&amp;B2)+COUNTIF('Round 2 - Hole by Hole'!B12:B16,"="&amp;B2)+COUNTIF('Round 2 - Hole by Hole'!B19:B23,"="&amp;B2)+COUNTIF('Round 2 - Hole by Hole'!B26:B30,"="&amp;B2)+COUNTIF('Round 2 - Hole by Hole'!B33:B37,"="&amp;B2)+COUNTIF('Round 2 - Hole by Hole'!B40:B44,"="&amp;B2)+COUNTIF('Round 2 - Hole by Hole'!B47:B51,"="&amp;B2)+COUNTIF('Round 2 - Hole by Hole'!B54:B58,"="&amp;B2)+COUNTIF('Round 2 - Hole by Hole'!B61:B65,"="&amp;B2)+COUNTIF('Round 2 - Hole by Hole'!B68:B72,"="&amp;B2)+COUNTIF('Round 2 - Hole by Hole'!B75:B79,"="&amp;B2)+COUNTIF('Round 2 - Hole by Hole'!B82:B86,"="&amp;B2)+COUNTIF('Round 2 - Hole by Hole'!B89:B93,"="&amp;B2)+COUNTIF('Round 2 - Hole by Hole'!B96:B100,"="&amp;B2)+COUNTIF('Round 2 - Hole by Hole'!B103:B107,"="&amp;B2)+COUNTIF('Round 2 - Hole by Hole'!B110:B114,"="&amp;B2)+COUNTIF('Round 2 - Hole by Hole'!B117:B121,"="&amp;B2)+COUNTIF('Round 2 - Hole by Hole'!B124:B128,"="&amp;B2) +COUNTIF('Round 2 - Hole by Hole'!B131:B135,"="&amp;B2) +COUNTIF('Round 2 - Hole by Hole'!B138:B142,"="&amp;B2) +COUNTIF('Round 2 - Hole by Hole'!B145:B149,"="&amp;B2))</f>
        <v>41</v>
      </c>
      <c r="C14" s="108">
        <f>(COUNTIF('Round 2 - Hole by Hole'!C5:C9,"="&amp;C2)+COUNTIF('Round 2 - Hole by Hole'!C12:C16,"="&amp;C2)+COUNTIF('Round 2 - Hole by Hole'!C19:C23,"="&amp;C2)+COUNTIF('Round 2 - Hole by Hole'!C26:C30,"="&amp;C2)+COUNTIF('Round 2 - Hole by Hole'!C33:C37,"="&amp;C2)+COUNTIF('Round 2 - Hole by Hole'!C40:C44,"="&amp;C2)+COUNTIF('Round 2 - Hole by Hole'!C47:C51,"="&amp;C2)+COUNTIF('Round 2 - Hole by Hole'!C54:C58,"="&amp;C2)+COUNTIF('Round 2 - Hole by Hole'!C61:C65,"="&amp;C2)+COUNTIF('Round 2 - Hole by Hole'!C68:C72,"="&amp;C2)+COUNTIF('Round 2 - Hole by Hole'!C75:C79,"="&amp;C2)+COUNTIF('Round 2 - Hole by Hole'!C82:C86,"="&amp;C2)+COUNTIF('Round 2 - Hole by Hole'!C89:C93,"="&amp;C2)+COUNTIF('Round 2 - Hole by Hole'!C96:C100,"="&amp;C2)+COUNTIF('Round 2 - Hole by Hole'!C103:C107,"="&amp;C2)+COUNTIF('Round 2 - Hole by Hole'!C110:C114,"="&amp;C2)+COUNTIF('Round 2 - Hole by Hole'!C117:C121,"="&amp;C2)+COUNTIF('Round 2 - Hole by Hole'!C124:C128,"="&amp;C2) +COUNTIF('Round 2 - Hole by Hole'!C131:C135,"="&amp;C2) +COUNTIF('Round 2 - Hole by Hole'!C138:C142,"="&amp;C2) +COUNTIF('Round 2 - Hole by Hole'!C145:C149,"="&amp;C2))</f>
        <v>36</v>
      </c>
      <c r="D14" s="70">
        <f>(COUNTIF('Round 2 - Hole by Hole'!D5:D9,"="&amp;D2)+COUNTIF('Round 2 - Hole by Hole'!D12:D16,"="&amp;D2)+COUNTIF('Round 2 - Hole by Hole'!D19:D23,"="&amp;D2)+COUNTIF('Round 2 - Hole by Hole'!D26:D30,"="&amp;D2)+COUNTIF('Round 2 - Hole by Hole'!D33:D37,"="&amp;D2)+COUNTIF('Round 2 - Hole by Hole'!D40:D44,"="&amp;D2)+COUNTIF('Round 2 - Hole by Hole'!D47:D51,"="&amp;D2)+COUNTIF('Round 2 - Hole by Hole'!D54:D58,"="&amp;D2)+COUNTIF('Round 2 - Hole by Hole'!D61:D65,"="&amp;D2)+COUNTIF('Round 2 - Hole by Hole'!D68:D72,"="&amp;D2)+COUNTIF('Round 2 - Hole by Hole'!D75:D79,"="&amp;D2)+COUNTIF('Round 2 - Hole by Hole'!D82:D86,"="&amp;D2)+COUNTIF('Round 2 - Hole by Hole'!D89:D93,"="&amp;D2)+COUNTIF('Round 2 - Hole by Hole'!D96:D100,"="&amp;D2)+COUNTIF('Round 2 - Hole by Hole'!D103:D107,"="&amp;D2)+COUNTIF('Round 2 - Hole by Hole'!D110:D114,"="&amp;D2)+COUNTIF('Round 2 - Hole by Hole'!D117:D121,"="&amp;D2)+COUNTIF('Round 2 - Hole by Hole'!D124:D128,"="&amp;D2) +COUNTIF('Round 2 - Hole by Hole'!D131:D135,"="&amp;D2) +COUNTIF('Round 2 - Hole by Hole'!D138:D142,"="&amp;D2) +COUNTIF('Round 2 - Hole by Hole'!D145:D149,"="&amp;D2))</f>
        <v>40</v>
      </c>
      <c r="E14" s="108">
        <f>(COUNTIF('Round 2 - Hole by Hole'!E5:E9,"="&amp;E2)+COUNTIF('Round 2 - Hole by Hole'!E12:E16,"="&amp;E2)+COUNTIF('Round 2 - Hole by Hole'!E19:E23,"="&amp;E2)+COUNTIF('Round 2 - Hole by Hole'!E26:E30,"="&amp;E2)+COUNTIF('Round 2 - Hole by Hole'!E33:E37,"="&amp;E2)+COUNTIF('Round 2 - Hole by Hole'!E40:E44,"="&amp;E2)+COUNTIF('Round 2 - Hole by Hole'!E47:E51,"="&amp;E2)+COUNTIF('Round 2 - Hole by Hole'!E54:E58,"="&amp;E2)+COUNTIF('Round 2 - Hole by Hole'!E61:E65,"="&amp;E2)+COUNTIF('Round 2 - Hole by Hole'!E68:E72,"="&amp;E2)+COUNTIF('Round 2 - Hole by Hole'!E75:E79,"="&amp;E2)+COUNTIF('Round 2 - Hole by Hole'!E82:E86,"="&amp;E2)+COUNTIF('Round 2 - Hole by Hole'!E89:E93,"="&amp;E2)+COUNTIF('Round 2 - Hole by Hole'!E96:E100,"="&amp;E2)+COUNTIF('Round 2 - Hole by Hole'!E103:E107,"="&amp;E2)+COUNTIF('Round 2 - Hole by Hole'!E110:E114,"="&amp;E2)+COUNTIF('Round 2 - Hole by Hole'!E117:E121,"="&amp;E2)+COUNTIF('Round 2 - Hole by Hole'!E124:E128,"="&amp;E2) +COUNTIF('Round 2 - Hole by Hole'!E131:E135,"="&amp;E2) +COUNTIF('Round 2 - Hole by Hole'!E138:E142,"="&amp;E2) +COUNTIF('Round 2 - Hole by Hole'!E145:E149,"="&amp;E2))</f>
        <v>30</v>
      </c>
      <c r="F14" s="70">
        <f>(COUNTIF('Round 2 - Hole by Hole'!F5:F9,"="&amp;F2)+COUNTIF('Round 2 - Hole by Hole'!F12:F16,"="&amp;F2)+COUNTIF('Round 2 - Hole by Hole'!F19:F23,"="&amp;F2)+COUNTIF('Round 2 - Hole by Hole'!F26:F30,"="&amp;F2)+COUNTIF('Round 2 - Hole by Hole'!F33:F37,"="&amp;F2)+COUNTIF('Round 2 - Hole by Hole'!F40:F44,"="&amp;F2)+COUNTIF('Round 2 - Hole by Hole'!F47:F51,"="&amp;F2)+COUNTIF('Round 2 - Hole by Hole'!F54:F58,"="&amp;F2)+COUNTIF('Round 2 - Hole by Hole'!F61:F65,"="&amp;F2)+COUNTIF('Round 2 - Hole by Hole'!F68:F72,"="&amp;F2)+COUNTIF('Round 2 - Hole by Hole'!F75:F79,"="&amp;F2)+COUNTIF('Round 2 - Hole by Hole'!F82:F86,"="&amp;F2)+COUNTIF('Round 2 - Hole by Hole'!F89:F93,"="&amp;F2)+COUNTIF('Round 2 - Hole by Hole'!F96:F100,"="&amp;F2)+COUNTIF('Round 2 - Hole by Hole'!F103:F107,"="&amp;F2)+COUNTIF('Round 2 - Hole by Hole'!F110:F114,"="&amp;F2)+COUNTIF('Round 2 - Hole by Hole'!F117:F121,"="&amp;F2)+COUNTIF('Round 2 - Hole by Hole'!F124:F128,"="&amp;F2) +COUNTIF('Round 2 - Hole by Hole'!F131:F135,"="&amp;F2) +COUNTIF('Round 2 - Hole by Hole'!F138:F142,"="&amp;F2) +COUNTIF('Round 2 - Hole by Hole'!F145:F149,"="&amp;F2))</f>
        <v>44</v>
      </c>
      <c r="G14" s="108">
        <f>(COUNTIF('Round 2 - Hole by Hole'!G5:G9,"="&amp;G2)+COUNTIF('Round 2 - Hole by Hole'!G12:G16,"="&amp;G2)+COUNTIF('Round 2 - Hole by Hole'!G19:G23,"="&amp;G2)+COUNTIF('Round 2 - Hole by Hole'!G26:G30,"="&amp;G2)+COUNTIF('Round 2 - Hole by Hole'!G33:G37,"="&amp;G2)+COUNTIF('Round 2 - Hole by Hole'!G40:G44,"="&amp;G2)+COUNTIF('Round 2 - Hole by Hole'!G47:G51,"="&amp;G2)+COUNTIF('Round 2 - Hole by Hole'!G54:G58,"="&amp;G2)+COUNTIF('Round 2 - Hole by Hole'!G61:G65,"="&amp;G2)+COUNTIF('Round 2 - Hole by Hole'!G68:G72,"="&amp;G2)+COUNTIF('Round 2 - Hole by Hole'!G75:G79,"="&amp;G2)+COUNTIF('Round 2 - Hole by Hole'!G82:G86,"="&amp;G2)+COUNTIF('Round 2 - Hole by Hole'!G89:G93,"="&amp;G2)+COUNTIF('Round 2 - Hole by Hole'!G96:G100,"="&amp;G2)+COUNTIF('Round 2 - Hole by Hole'!G103:G107,"="&amp;G2)+COUNTIF('Round 2 - Hole by Hole'!G110:G114,"="&amp;G2)+COUNTIF('Round 2 - Hole by Hole'!G117:G121,"="&amp;G2)+COUNTIF('Round 2 - Hole by Hole'!G124:G128,"="&amp;G2) +COUNTIF('Round 2 - Hole by Hole'!G131:G135,"="&amp;G2) +COUNTIF('Round 2 - Hole by Hole'!G138:G142,"="&amp;G2) +COUNTIF('Round 2 - Hole by Hole'!G145:G149,"="&amp;G2))</f>
        <v>63</v>
      </c>
      <c r="H14" s="70">
        <f>(COUNTIF('Round 2 - Hole by Hole'!H5:H9,"="&amp;H2)+COUNTIF('Round 2 - Hole by Hole'!H12:H16,"="&amp;H2)+COUNTIF('Round 2 - Hole by Hole'!H19:H23,"="&amp;H2)+COUNTIF('Round 2 - Hole by Hole'!H26:H30,"="&amp;H2)+COUNTIF('Round 2 - Hole by Hole'!H33:H37,"="&amp;H2)+COUNTIF('Round 2 - Hole by Hole'!H40:H44,"="&amp;H2)+COUNTIF('Round 2 - Hole by Hole'!H47:H51,"="&amp;H2)+COUNTIF('Round 2 - Hole by Hole'!H54:H58,"="&amp;H2)+COUNTIF('Round 2 - Hole by Hole'!H61:H65,"="&amp;H2)+COUNTIF('Round 2 - Hole by Hole'!H68:H72,"="&amp;H2)+COUNTIF('Round 2 - Hole by Hole'!H75:H79,"="&amp;H2)+COUNTIF('Round 2 - Hole by Hole'!H82:H86,"="&amp;H2)+COUNTIF('Round 2 - Hole by Hole'!H89:H93,"="&amp;H2)+COUNTIF('Round 2 - Hole by Hole'!H96:H100,"="&amp;H2)+COUNTIF('Round 2 - Hole by Hole'!H103:H107,"="&amp;H2)+COUNTIF('Round 2 - Hole by Hole'!H110:H114,"="&amp;H2)+COUNTIF('Round 2 - Hole by Hole'!H117:H121,"="&amp;H2)+COUNTIF('Round 2 - Hole by Hole'!H124:H128,"="&amp;H2) +COUNTIF('Round 2 - Hole by Hole'!H131:H135,"="&amp;H2) +COUNTIF('Round 2 - Hole by Hole'!H138:H142,"="&amp;H2) +COUNTIF('Round 2 - Hole by Hole'!H145:H149,"="&amp;H2))</f>
        <v>47</v>
      </c>
      <c r="I14" s="108">
        <f>(COUNTIF('Round 2 - Hole by Hole'!I5:I9,"="&amp;I2)+COUNTIF('Round 2 - Hole by Hole'!I12:I16,"="&amp;I2)+COUNTIF('Round 2 - Hole by Hole'!I19:I23,"="&amp;I2)+COUNTIF('Round 2 - Hole by Hole'!I26:I30,"="&amp;I2)+COUNTIF('Round 2 - Hole by Hole'!I33:I37,"="&amp;I2)+COUNTIF('Round 2 - Hole by Hole'!I40:I44,"="&amp;I2)+COUNTIF('Round 2 - Hole by Hole'!I47:I51,"="&amp;I2)+COUNTIF('Round 2 - Hole by Hole'!I54:I58,"="&amp;I2)+COUNTIF('Round 2 - Hole by Hole'!I61:I65,"="&amp;I2)+COUNTIF('Round 2 - Hole by Hole'!I68:I72,"="&amp;I2)+COUNTIF('Round 2 - Hole by Hole'!I75:I79,"="&amp;I2)+COUNTIF('Round 2 - Hole by Hole'!I82:I86,"="&amp;I2)+COUNTIF('Round 2 - Hole by Hole'!I89:I93,"="&amp;I2)+COUNTIF('Round 2 - Hole by Hole'!I96:I100,"="&amp;I2)+COUNTIF('Round 2 - Hole by Hole'!I103:I107,"="&amp;I2)+COUNTIF('Round 2 - Hole by Hole'!I110:I114,"="&amp;I2)+COUNTIF('Round 2 - Hole by Hole'!I117:I121,"="&amp;I2)+COUNTIF('Round 2 - Hole by Hole'!I124:I128,"="&amp;I2) +COUNTIF('Round 2 - Hole by Hole'!I131:I135,"="&amp;I2) +COUNTIF('Round 2 - Hole by Hole'!I138:I142,"="&amp;I2) +COUNTIF('Round 2 - Hole by Hole'!I145:I149,"="&amp;I2))</f>
        <v>47</v>
      </c>
      <c r="J14" s="70">
        <f>(COUNTIF('Round 2 - Hole by Hole'!J5:J9,"="&amp;J2)+COUNTIF('Round 2 - Hole by Hole'!J12:J16,"="&amp;J2)+COUNTIF('Round 2 - Hole by Hole'!J19:J23,"="&amp;J2)+COUNTIF('Round 2 - Hole by Hole'!J26:J30,"="&amp;J2)+COUNTIF('Round 2 - Hole by Hole'!J33:J37,"="&amp;J2)+COUNTIF('Round 2 - Hole by Hole'!J40:J44,"="&amp;J2)+COUNTIF('Round 2 - Hole by Hole'!J47:J51,"="&amp;J2)+COUNTIF('Round 2 - Hole by Hole'!J54:J58,"="&amp;J2)+COUNTIF('Round 2 - Hole by Hole'!J61:J65,"="&amp;J2)+COUNTIF('Round 2 - Hole by Hole'!J68:J72,"="&amp;J2)+COUNTIF('Round 2 - Hole by Hole'!J75:J79,"="&amp;J2)+COUNTIF('Round 2 - Hole by Hole'!J82:J86,"="&amp;J2)+COUNTIF('Round 2 - Hole by Hole'!J89:J93,"="&amp;J2)+COUNTIF('Round 2 - Hole by Hole'!J96:J100,"="&amp;J2)+COUNTIF('Round 2 - Hole by Hole'!J103:J107,"="&amp;J2)+COUNTIF('Round 2 - Hole by Hole'!J110:J114,"="&amp;J2)+COUNTIF('Round 2 - Hole by Hole'!J117:J121,"="&amp;J2)+COUNTIF('Round 2 - Hole by Hole'!J124:J128,"="&amp;J2) +COUNTIF('Round 2 - Hole by Hole'!J131:J135,"="&amp;J2) +COUNTIF('Round 2 - Hole by Hole'!J138:J142,"="&amp;J2) +COUNTIF('Round 2 - Hole by Hole'!J145:J149,"="&amp;J2))</f>
        <v>31</v>
      </c>
      <c r="K14" s="71"/>
      <c r="L14" s="70">
        <f>(COUNTIF('Round 2 - Hole by Hole'!L5:L9,"="&amp;L2)+COUNTIF('Round 2 - Hole by Hole'!L12:L16,"="&amp;L2)+COUNTIF('Round 2 - Hole by Hole'!L19:L23,"="&amp;L2)+COUNTIF('Round 2 - Hole by Hole'!L26:L30,"="&amp;L2)+COUNTIF('Round 2 - Hole by Hole'!L33:L37,"="&amp;L2)+COUNTIF('Round 2 - Hole by Hole'!L40:L44,"="&amp;L2)+COUNTIF('Round 2 - Hole by Hole'!L47:L51,"="&amp;L2)+COUNTIF('Round 2 - Hole by Hole'!L54:L58,"="&amp;L2)+COUNTIF('Round 2 - Hole by Hole'!L61:L65,"="&amp;L2)+COUNTIF('Round 2 - Hole by Hole'!L68:L72,"="&amp;L2)+COUNTIF('Round 2 - Hole by Hole'!L75:L79,"="&amp;L2)+COUNTIF('Round 2 - Hole by Hole'!L82:L86,"="&amp;L2)+COUNTIF('Round 2 - Hole by Hole'!L89:L93,"="&amp;L2)+COUNTIF('Round 2 - Hole by Hole'!L96:L100,"="&amp;L2)+COUNTIF('Round 2 - Hole by Hole'!L103:L107,"="&amp;L2)+COUNTIF('Round 2 - Hole by Hole'!L110:L114,"="&amp;L2)+COUNTIF('Round 2 - Hole by Hole'!L117:L121,"="&amp;L2)+COUNTIF('Round 2 - Hole by Hole'!L124:L128,"="&amp;L2) +COUNTIF('Round 2 - Hole by Hole'!L131:L135,"="&amp;L2) +COUNTIF('Round 2 - Hole by Hole'!L138:L142,"="&amp;L2) +COUNTIF('Round 2 - Hole by Hole'!L145:L149,"="&amp;L2))</f>
        <v>48</v>
      </c>
      <c r="M14" s="108">
        <f>(COUNTIF('Round 2 - Hole by Hole'!M5:M9,"="&amp;M2)+COUNTIF('Round 2 - Hole by Hole'!M12:M16,"="&amp;M2)+COUNTIF('Round 2 - Hole by Hole'!M19:M23,"="&amp;M2)+COUNTIF('Round 2 - Hole by Hole'!M26:M30,"="&amp;M2)+COUNTIF('Round 2 - Hole by Hole'!M33:M37,"="&amp;M2)+COUNTIF('Round 2 - Hole by Hole'!M40:M44,"="&amp;M2)+COUNTIF('Round 2 - Hole by Hole'!M47:M51,"="&amp;M2)+COUNTIF('Round 2 - Hole by Hole'!M54:M58,"="&amp;M2)+COUNTIF('Round 2 - Hole by Hole'!M61:M65,"="&amp;M2)+COUNTIF('Round 2 - Hole by Hole'!M68:M72,"="&amp;M2)+COUNTIF('Round 2 - Hole by Hole'!M75:M79,"="&amp;M2)+COUNTIF('Round 2 - Hole by Hole'!M82:M86,"="&amp;M2)+COUNTIF('Round 2 - Hole by Hole'!M89:M93,"="&amp;M2)+COUNTIF('Round 2 - Hole by Hole'!M96:M100,"="&amp;M2)+COUNTIF('Round 2 - Hole by Hole'!M103:M107,"="&amp;M2)+COUNTIF('Round 2 - Hole by Hole'!M110:M114,"="&amp;M2)+COUNTIF('Round 2 - Hole by Hole'!M117:M121,"="&amp;M2)+COUNTIF('Round 2 - Hole by Hole'!M124:M128,"="&amp;M2) +COUNTIF('Round 2 - Hole by Hole'!M131:M135,"="&amp;M2) +COUNTIF('Round 2 - Hole by Hole'!M138:M142,"="&amp;M2) +COUNTIF('Round 2 - Hole by Hole'!M145:M149,"="&amp;M2))</f>
        <v>31</v>
      </c>
      <c r="N14" s="70">
        <f>(COUNTIF('Round 2 - Hole by Hole'!N5:N9,"="&amp;N2)+COUNTIF('Round 2 - Hole by Hole'!N12:N16,"="&amp;N2)+COUNTIF('Round 2 - Hole by Hole'!N19:N23,"="&amp;N2)+COUNTIF('Round 2 - Hole by Hole'!N26:N30,"="&amp;N2)+COUNTIF('Round 2 - Hole by Hole'!N33:N37,"="&amp;N2)+COUNTIF('Round 2 - Hole by Hole'!N40:N44,"="&amp;N2)+COUNTIF('Round 2 - Hole by Hole'!N47:N51,"="&amp;N2)+COUNTIF('Round 2 - Hole by Hole'!N54:N58,"="&amp;N2)+COUNTIF('Round 2 - Hole by Hole'!N61:N65,"="&amp;N2)+COUNTIF('Round 2 - Hole by Hole'!N68:N72,"="&amp;N2)+COUNTIF('Round 2 - Hole by Hole'!N75:N79,"="&amp;N2)+COUNTIF('Round 2 - Hole by Hole'!N82:N86,"="&amp;N2)+COUNTIF('Round 2 - Hole by Hole'!N89:N93,"="&amp;N2)+COUNTIF('Round 2 - Hole by Hole'!N96:N100,"="&amp;N2)+COUNTIF('Round 2 - Hole by Hole'!N103:N107,"="&amp;N2)+COUNTIF('Round 2 - Hole by Hole'!N110:N114,"="&amp;N2)+COUNTIF('Round 2 - Hole by Hole'!N117:N121,"="&amp;N2)+COUNTIF('Round 2 - Hole by Hole'!N124:N128,"="&amp;N2) +COUNTIF('Round 2 - Hole by Hole'!N131:N135,"="&amp;N2) +COUNTIF('Round 2 - Hole by Hole'!N138:N142,"="&amp;N2) +COUNTIF('Round 2 - Hole by Hole'!N145:N149,"="&amp;N2))</f>
        <v>45</v>
      </c>
      <c r="O14" s="108">
        <f>(COUNTIF('Round 2 - Hole by Hole'!O5:O9,"="&amp;O2)+COUNTIF('Round 2 - Hole by Hole'!O12:O16,"="&amp;O2)+COUNTIF('Round 2 - Hole by Hole'!O19:O23,"="&amp;O2)+COUNTIF('Round 2 - Hole by Hole'!O26:O30,"="&amp;O2)+COUNTIF('Round 2 - Hole by Hole'!O33:O37,"="&amp;O2)+COUNTIF('Round 2 - Hole by Hole'!O40:O44,"="&amp;O2)+COUNTIF('Round 2 - Hole by Hole'!O47:O51,"="&amp;O2)+COUNTIF('Round 2 - Hole by Hole'!O54:O58,"="&amp;O2)+COUNTIF('Round 2 - Hole by Hole'!O61:O65,"="&amp;O2)+COUNTIF('Round 2 - Hole by Hole'!O68:O72,"="&amp;O2)+COUNTIF('Round 2 - Hole by Hole'!O75:O79,"="&amp;O2)+COUNTIF('Round 2 - Hole by Hole'!O82:O86,"="&amp;O2)+COUNTIF('Round 2 - Hole by Hole'!O89:O93,"="&amp;O2)+COUNTIF('Round 2 - Hole by Hole'!O96:O100,"="&amp;O2)+COUNTIF('Round 2 - Hole by Hole'!O103:O107,"="&amp;O2)+COUNTIF('Round 2 - Hole by Hole'!O110:O114,"="&amp;O2)+COUNTIF('Round 2 - Hole by Hole'!O117:O121,"="&amp;O2)+COUNTIF('Round 2 - Hole by Hole'!O124:O128,"="&amp;O2) +COUNTIF('Round 2 - Hole by Hole'!O131:O135,"="&amp;O2) +COUNTIF('Round 2 - Hole by Hole'!O138:O142,"="&amp;O2) +COUNTIF('Round 2 - Hole by Hole'!O145:O149,"="&amp;O2))</f>
        <v>42</v>
      </c>
      <c r="P14" s="70">
        <f>(COUNTIF('Round 2 - Hole by Hole'!P5:P9,"="&amp;P2)+COUNTIF('Round 2 - Hole by Hole'!P12:P16,"="&amp;P2)+COUNTIF('Round 2 - Hole by Hole'!P19:P23,"="&amp;P2)+COUNTIF('Round 2 - Hole by Hole'!P26:P30,"="&amp;P2)+COUNTIF('Round 2 - Hole by Hole'!P33:P37,"="&amp;P2)+COUNTIF('Round 2 - Hole by Hole'!P40:P44,"="&amp;P2)+COUNTIF('Round 2 - Hole by Hole'!P47:P51,"="&amp;P2)+COUNTIF('Round 2 - Hole by Hole'!P54:P58,"="&amp;P2)+COUNTIF('Round 2 - Hole by Hole'!P61:P65,"="&amp;P2)+COUNTIF('Round 2 - Hole by Hole'!P68:P72,"="&amp;P2)+COUNTIF('Round 2 - Hole by Hole'!P75:P79,"="&amp;P2)+COUNTIF('Round 2 - Hole by Hole'!P82:P86,"="&amp;P2)+COUNTIF('Round 2 - Hole by Hole'!P89:P93,"="&amp;P2)+COUNTIF('Round 2 - Hole by Hole'!P96:P100,"="&amp;P2)+COUNTIF('Round 2 - Hole by Hole'!P103:P107,"="&amp;P2)+COUNTIF('Round 2 - Hole by Hole'!P110:P114,"="&amp;P2)+COUNTIF('Round 2 - Hole by Hole'!P117:P121,"="&amp;P2)+COUNTIF('Round 2 - Hole by Hole'!P124:P128,"="&amp;P2) +COUNTIF('Round 2 - Hole by Hole'!P131:P135,"="&amp;P2) +COUNTIF('Round 2 - Hole by Hole'!P138:P142,"="&amp;P2) +COUNTIF('Round 2 - Hole by Hole'!P145:P149,"="&amp;P2))</f>
        <v>20</v>
      </c>
      <c r="Q14" s="108">
        <f>(COUNTIF('Round 2 - Hole by Hole'!Q5:Q9,"="&amp;Q2)+COUNTIF('Round 2 - Hole by Hole'!Q12:Q16,"="&amp;Q2)+COUNTIF('Round 2 - Hole by Hole'!Q19:Q23,"="&amp;Q2)+COUNTIF('Round 2 - Hole by Hole'!Q26:Q30,"="&amp;Q2)+COUNTIF('Round 2 - Hole by Hole'!Q33:Q37,"="&amp;Q2)+COUNTIF('Round 2 - Hole by Hole'!Q40:Q44,"="&amp;Q2)+COUNTIF('Round 2 - Hole by Hole'!Q47:Q51,"="&amp;Q2)+COUNTIF('Round 2 - Hole by Hole'!Q54:Q58,"="&amp;Q2)+COUNTIF('Round 2 - Hole by Hole'!Q61:Q65,"="&amp;Q2)+COUNTIF('Round 2 - Hole by Hole'!Q68:Q72,"="&amp;Q2)+COUNTIF('Round 2 - Hole by Hole'!Q75:Q79,"="&amp;Q2)+COUNTIF('Round 2 - Hole by Hole'!Q82:Q86,"="&amp;Q2)+COUNTIF('Round 2 - Hole by Hole'!Q89:Q93,"="&amp;Q2)+COUNTIF('Round 2 - Hole by Hole'!Q96:Q100,"="&amp;Q2)+COUNTIF('Round 2 - Hole by Hole'!Q103:Q107,"="&amp;Q2)+COUNTIF('Round 2 - Hole by Hole'!Q110:Q114,"="&amp;Q2)+COUNTIF('Round 2 - Hole by Hole'!Q117:Q121,"="&amp;Q2)+COUNTIF('Round 2 - Hole by Hole'!Q124:Q128,"="&amp;Q2) +COUNTIF('Round 2 - Hole by Hole'!Q131:Q135,"="&amp;Q2) +COUNTIF('Round 2 - Hole by Hole'!Q138:Q142,"="&amp;Q2) +COUNTIF('Round 2 - Hole by Hole'!Q145:Q149,"="&amp;Q2))</f>
        <v>47</v>
      </c>
      <c r="R14" s="70">
        <f>(COUNTIF('Round 2 - Hole by Hole'!R5:R9,"="&amp;R2)+COUNTIF('Round 2 - Hole by Hole'!R12:R16,"="&amp;R2)+COUNTIF('Round 2 - Hole by Hole'!R19:R23,"="&amp;R2)+COUNTIF('Round 2 - Hole by Hole'!R26:R30,"="&amp;R2)+COUNTIF('Round 2 - Hole by Hole'!R33:R37,"="&amp;R2)+COUNTIF('Round 2 - Hole by Hole'!R40:R44,"="&amp;R2)+COUNTIF('Round 2 - Hole by Hole'!R47:R51,"="&amp;R2)+COUNTIF('Round 2 - Hole by Hole'!R54:R58,"="&amp;R2)+COUNTIF('Round 2 - Hole by Hole'!R61:R65,"="&amp;R2)+COUNTIF('Round 2 - Hole by Hole'!R68:R72,"="&amp;R2)+COUNTIF('Round 2 - Hole by Hole'!R75:R79,"="&amp;R2)+COUNTIF('Round 2 - Hole by Hole'!R82:R86,"="&amp;R2)+COUNTIF('Round 2 - Hole by Hole'!R89:R93,"="&amp;R2)+COUNTIF('Round 2 - Hole by Hole'!R96:R100,"="&amp;R2)+COUNTIF('Round 2 - Hole by Hole'!R103:R107,"="&amp;R2)+COUNTIF('Round 2 - Hole by Hole'!R110:R114,"="&amp;R2)+COUNTIF('Round 2 - Hole by Hole'!R117:R121,"="&amp;R2)+COUNTIF('Round 2 - Hole by Hole'!R124:R128,"="&amp;R2) +COUNTIF('Round 2 - Hole by Hole'!R131:R135,"="&amp;R2) +COUNTIF('Round 2 - Hole by Hole'!R138:R142,"="&amp;R2) +COUNTIF('Round 2 - Hole by Hole'!R145:R149,"="&amp;R2))</f>
        <v>41</v>
      </c>
      <c r="S14" s="108">
        <f>(COUNTIF('Round 2 - Hole by Hole'!S5:S9,"="&amp;S2)+COUNTIF('Round 2 - Hole by Hole'!S12:S16,"="&amp;S2)+COUNTIF('Round 2 - Hole by Hole'!S19:S23,"="&amp;S2)+COUNTIF('Round 2 - Hole by Hole'!S26:S30,"="&amp;S2)+COUNTIF('Round 2 - Hole by Hole'!S33:S37,"="&amp;S2)+COUNTIF('Round 2 - Hole by Hole'!S40:S44,"="&amp;S2)+COUNTIF('Round 2 - Hole by Hole'!S47:S51,"="&amp;S2)+COUNTIF('Round 2 - Hole by Hole'!S54:S58,"="&amp;S2)+COUNTIF('Round 2 - Hole by Hole'!S61:S65,"="&amp;S2)+COUNTIF('Round 2 - Hole by Hole'!S68:S72,"="&amp;S2)+COUNTIF('Round 2 - Hole by Hole'!S75:S79,"="&amp;S2)+COUNTIF('Round 2 - Hole by Hole'!S82:S86,"="&amp;S2)+COUNTIF('Round 2 - Hole by Hole'!S89:S93,"="&amp;S2)+COUNTIF('Round 2 - Hole by Hole'!S96:S100,"="&amp;S2)+COUNTIF('Round 2 - Hole by Hole'!S103:S107,"="&amp;S2)+COUNTIF('Round 2 - Hole by Hole'!S110:S114,"="&amp;S2)+COUNTIF('Round 2 - Hole by Hole'!S117:S121,"="&amp;S2)+COUNTIF('Round 2 - Hole by Hole'!S124:S128,"="&amp;S2) +COUNTIF('Round 2 - Hole by Hole'!S131:S135,"="&amp;S2) +COUNTIF('Round 2 - Hole by Hole'!S138:S142,"="&amp;S2) +COUNTIF('Round 2 - Hole by Hole'!S145:S149,"="&amp;S2))</f>
        <v>38</v>
      </c>
      <c r="T14" s="70">
        <f>(COUNTIF('Round 2 - Hole by Hole'!T5:T9,"="&amp;T2)+COUNTIF('Round 2 - Hole by Hole'!T12:T16,"="&amp;T2)+COUNTIF('Round 2 - Hole by Hole'!T19:T23,"="&amp;T2)+COUNTIF('Round 2 - Hole by Hole'!T26:T30,"="&amp;T2)+COUNTIF('Round 2 - Hole by Hole'!T33:T37,"="&amp;T2)+COUNTIF('Round 2 - Hole by Hole'!T40:T44,"="&amp;T2)+COUNTIF('Round 2 - Hole by Hole'!T47:T51,"="&amp;T2)+COUNTIF('Round 2 - Hole by Hole'!T54:T58,"="&amp;T2)+COUNTIF('Round 2 - Hole by Hole'!T61:T65,"="&amp;T2)+COUNTIF('Round 2 - Hole by Hole'!T68:T72,"="&amp;T2)+COUNTIF('Round 2 - Hole by Hole'!T75:T79,"="&amp;T2)+COUNTIF('Round 2 - Hole by Hole'!T82:T86,"="&amp;T2)+COUNTIF('Round 2 - Hole by Hole'!T89:T93,"="&amp;T2)+COUNTIF('Round 2 - Hole by Hole'!T96:T100,"="&amp;T2)+COUNTIF('Round 2 - Hole by Hole'!T103:T107,"="&amp;T2)+COUNTIF('Round 2 - Hole by Hole'!T110:T114,"="&amp;T2)+COUNTIF('Round 2 - Hole by Hole'!T117:T121,"="&amp;T2)+COUNTIF('Round 2 - Hole by Hole'!T124:T128,"="&amp;T2) +COUNTIF('Round 2 - Hole by Hole'!T131:T135,"="&amp;T2) +COUNTIF('Round 2 - Hole by Hole'!T138:T142,"="&amp;T2) +COUNTIF('Round 2 - Hole by Hole'!T145:T149,"="&amp;T2))</f>
        <v>32</v>
      </c>
      <c r="U14" s="72"/>
      <c r="V14" s="73"/>
    </row>
    <row r="15" spans="1:22">
      <c r="A15" s="61" t="s">
        <v>34</v>
      </c>
      <c r="B15" s="70">
        <f>(COUNTIF('Round 2 - Hole by Hole'!B5:B9,”=“&amp;B2+1)+COUNTIF('Round 2 - Hole by Hole'!B12:B16,”=“&amp;B2+1)+COUNTIF('Round 2 - Hole by Hole'!B19:B23,”=“&amp;B2+1)+COUNTIF('Round 2 - Hole by Hole'!B26:B30,”=“&amp;B2+1)+COUNTIF('Round 2 - Hole by Hole'!B33:B37,”=“&amp;B2+1)+COUNTIF('Round 2 - Hole by Hole'!B40:B44,”=“&amp;B2+1)+COUNTIF('Round 2 - Hole by Hole'!B47:B51,”=“&amp;B2+1)+COUNTIF('Round 2 - Hole by Hole'!B54:B58,”=“&amp;B2+1)+COUNTIF('Round 2 - Hole by Hole'!B61:B65,”=“&amp;B2+1)+COUNTIF('Round 2 - Hole by Hole'!B68:B72,”=“&amp;B2+1)+COUNTIF('Round 2 - Hole by Hole'!B75:B79,”=“&amp;B2+1)+COUNTIF('Round 2 - Hole by Hole'!B82:B86,”=“&amp;B2+1)+COUNTIF('Round 2 - Hole by Hole'!B89:B93,”=“&amp;B2+1)+COUNTIF('Round 2 - Hole by Hole'!B96:B100,”=“&amp;B2+1)+COUNTIF('Round 2 - Hole by Hole'!B103:B107,”=“&amp;B2+1)+COUNTIF('Round 2 - Hole by Hole'!B110:B114,”=“&amp;B2+1)+COUNTIF('Round 2 - Hole by Hole'!B117:B121,”=“&amp;B2+1)+COUNTIF('Round 2 - Hole by Hole'!B124:B128,”=“&amp;B2+1) +COUNTIF('Round 2 - Hole by Hole'!B131:B135,”=“&amp;B2+1) +COUNTIF('Round 2 - Hole by Hole'!B138:B142,”=“&amp;B2+1) +COUNTIF('Round 2 - Hole by Hole'!B145:B149,”=“&amp;B2+1))</f>
        <v>0</v>
      </c>
      <c r="C15" s="108">
        <f>(COUNTIF('Round 2 - Hole by Hole'!C5:C9,”=“&amp;C2+1)+COUNTIF('Round 2 - Hole by Hole'!C12:C16,”=“&amp;C2+1)+COUNTIF('Round 2 - Hole by Hole'!C19:C23,”=“&amp;C2+1)+COUNTIF('Round 2 - Hole by Hole'!C26:C30,”=“&amp;C2+1)+COUNTIF('Round 2 - Hole by Hole'!C33:C37,”=“&amp;C2+1)+COUNTIF('Round 2 - Hole by Hole'!C40:C44,”=“&amp;C2+1)+COUNTIF('Round 2 - Hole by Hole'!C47:C51,”=“&amp;C2+1)+COUNTIF('Round 2 - Hole by Hole'!C54:C58,”=“&amp;C2+1)+COUNTIF('Round 2 - Hole by Hole'!C61:C65,”=“&amp;C2+1)+COUNTIF('Round 2 - Hole by Hole'!C68:C72,”=“&amp;C2+1)+COUNTIF('Round 2 - Hole by Hole'!C75:C79,”=“&amp;C2+1)+COUNTIF('Round 2 - Hole by Hole'!C82:C86,”=“&amp;C2+1)+COUNTIF('Round 2 - Hole by Hole'!C89:C93,”=“&amp;C2+1)+COUNTIF('Round 2 - Hole by Hole'!C96:C100,”=“&amp;C2+1)+COUNTIF('Round 2 - Hole by Hole'!C103:C107,”=“&amp;C2+1)+COUNTIF('Round 2 - Hole by Hole'!C110:C114,”=“&amp;C2+1)+COUNTIF('Round 2 - Hole by Hole'!C117:C121,”=“&amp;C2+1)+COUNTIF('Round 2 - Hole by Hole'!C124:C128,”=“&amp;C2+1) +COUNTIF('Round 2 - Hole by Hole'!C131:C135,”=“&amp;C2+1) +COUNTIF('Round 2 - Hole by Hole'!C138:C142,”=“&amp;C2+1) +COUNTIF('Round 2 - Hole by Hole'!C145:C149,”=“&amp;C2+1))</f>
        <v>0</v>
      </c>
      <c r="D15" s="70">
        <f>(COUNTIF('Round 2 - Hole by Hole'!D5:D9,”=“&amp;D2+1)+COUNTIF('Round 2 - Hole by Hole'!D12:D16,”=“&amp;D2+1)+COUNTIF('Round 2 - Hole by Hole'!D19:D23,”=“&amp;D2+1)+COUNTIF('Round 2 - Hole by Hole'!D26:D30,”=“&amp;D2+1)+COUNTIF('Round 2 - Hole by Hole'!D33:D37,”=“&amp;D2+1)+COUNTIF('Round 2 - Hole by Hole'!D40:D44,”=“&amp;D2+1)+COUNTIF('Round 2 - Hole by Hole'!D47:D51,”=“&amp;D2+1)+COUNTIF('Round 2 - Hole by Hole'!D54:D58,”=“&amp;D2+1)+COUNTIF('Round 2 - Hole by Hole'!D61:D65,”=“&amp;D2+1)+COUNTIF('Round 2 - Hole by Hole'!D68:D72,”=“&amp;D2+1)+COUNTIF('Round 2 - Hole by Hole'!D75:D79,”=“&amp;D2+1)+COUNTIF('Round 2 - Hole by Hole'!D82:D86,”=“&amp;D2+1)+COUNTIF('Round 2 - Hole by Hole'!D89:D93,”=“&amp;D2+1)+COUNTIF('Round 2 - Hole by Hole'!D96:D100,”=“&amp;D2+1)+COUNTIF('Round 2 - Hole by Hole'!D103:D107,”=“&amp;D2+1)+COUNTIF('Round 2 - Hole by Hole'!D110:D114,”=“&amp;D2+1)+COUNTIF('Round 2 - Hole by Hole'!D117:D121,”=“&amp;D2+1)+COUNTIF('Round 2 - Hole by Hole'!D124:D128,”=“&amp;D2+1) +COUNTIF('Round 2 - Hole by Hole'!D131:D135,”=“&amp;D2+1) +COUNTIF('Round 2 - Hole by Hole'!D138:D142,”=“&amp;D2+1) +COUNTIF('Round 2 - Hole by Hole'!D145:D149,”=“&amp;D2+1))</f>
        <v>0</v>
      </c>
      <c r="E15" s="108">
        <f>(COUNTIF('Round 2 - Hole by Hole'!E5:E9,”=“&amp;E2+1)+COUNTIF('Round 2 - Hole by Hole'!E12:E16,”=“&amp;E2+1)+COUNTIF('Round 2 - Hole by Hole'!E19:E23,”=“&amp;E2+1)+COUNTIF('Round 2 - Hole by Hole'!E26:E30,”=“&amp;E2+1)+COUNTIF('Round 2 - Hole by Hole'!E33:E37,”=“&amp;E2+1)+COUNTIF('Round 2 - Hole by Hole'!E40:E44,”=“&amp;E2+1)+COUNTIF('Round 2 - Hole by Hole'!E47:E51,”=“&amp;E2+1)+COUNTIF('Round 2 - Hole by Hole'!E54:E58,”=“&amp;E2+1)+COUNTIF('Round 2 - Hole by Hole'!E61:E65,”=“&amp;E2+1)+COUNTIF('Round 2 - Hole by Hole'!E68:E72,”=“&amp;E2+1)+COUNTIF('Round 2 - Hole by Hole'!E75:E79,”=“&amp;E2+1)+COUNTIF('Round 2 - Hole by Hole'!E82:E86,”=“&amp;E2+1)+COUNTIF('Round 2 - Hole by Hole'!E89:E93,”=“&amp;E2+1)+COUNTIF('Round 2 - Hole by Hole'!E96:E100,”=“&amp;E2+1)+COUNTIF('Round 2 - Hole by Hole'!E103:E107,”=“&amp;E2+1)+COUNTIF('Round 2 - Hole by Hole'!E110:E114,”=“&amp;E2+1)+COUNTIF('Round 2 - Hole by Hole'!E117:E121,”=“&amp;E2+1)+COUNTIF('Round 2 - Hole by Hole'!E124:E128,”=“&amp;E2+1) +COUNTIF('Round 2 - Hole by Hole'!E131:E135,”=“&amp;E2+1) +COUNTIF('Round 2 - Hole by Hole'!E138:E142,”=“&amp;E2+1) +COUNTIF('Round 2 - Hole by Hole'!E145:E149,”=“&amp;E2+1))</f>
        <v>0</v>
      </c>
      <c r="F15" s="70">
        <f>(COUNTIF('Round 2 - Hole by Hole'!F5:F9,”=“&amp;F2+1)+COUNTIF('Round 2 - Hole by Hole'!F12:F16,”=“&amp;F2+1)+COUNTIF('Round 2 - Hole by Hole'!F19:F23,”=“&amp;F2+1)+COUNTIF('Round 2 - Hole by Hole'!F26:F30,”=“&amp;F2+1)+COUNTIF('Round 2 - Hole by Hole'!F33:F37,”=“&amp;F2+1)+COUNTIF('Round 2 - Hole by Hole'!F40:F44,”=“&amp;F2+1)+COUNTIF('Round 2 - Hole by Hole'!F47:F51,”=“&amp;F2+1)+COUNTIF('Round 2 - Hole by Hole'!F54:F58,”=“&amp;F2+1)+COUNTIF('Round 2 - Hole by Hole'!F61:F65,”=“&amp;F2+1)+COUNTIF('Round 2 - Hole by Hole'!F68:F72,”=“&amp;F2+1)+COUNTIF('Round 2 - Hole by Hole'!F75:F79,”=“&amp;F2+1)+COUNTIF('Round 2 - Hole by Hole'!F82:F86,”=“&amp;F2+1)+COUNTIF('Round 2 - Hole by Hole'!F89:F93,”=“&amp;F2+1)+COUNTIF('Round 2 - Hole by Hole'!F96:F100,”=“&amp;F2+1)+COUNTIF('Round 2 - Hole by Hole'!F103:F107,”=“&amp;F2+1)+COUNTIF('Round 2 - Hole by Hole'!F110:F114,”=“&amp;F2+1)+COUNTIF('Round 2 - Hole by Hole'!F117:F121,”=“&amp;F2+1)+COUNTIF('Round 2 - Hole by Hole'!F124:F128,”=“&amp;F2+1) +COUNTIF('Round 2 - Hole by Hole'!F131:F135,”=“&amp;F2+1) +COUNTIF('Round 2 - Hole by Hole'!F138:F142,”=“&amp;F2+1) +COUNTIF('Round 2 - Hole by Hole'!F145:F149,”=“&amp;F2+1))</f>
        <v>0</v>
      </c>
      <c r="G15" s="108">
        <f>(COUNTIF('Round 2 - Hole by Hole'!G5:G9,”=“&amp;G2+1)+COUNTIF('Round 2 - Hole by Hole'!G12:G16,”=“&amp;G2+1)+COUNTIF('Round 2 - Hole by Hole'!G19:G23,”=“&amp;G2+1)+COUNTIF('Round 2 - Hole by Hole'!G26:G30,”=“&amp;G2+1)+COUNTIF('Round 2 - Hole by Hole'!G33:G37,”=“&amp;G2+1)+COUNTIF('Round 2 - Hole by Hole'!G40:G44,”=“&amp;G2+1)+COUNTIF('Round 2 - Hole by Hole'!G47:G51,”=“&amp;G2+1)+COUNTIF('Round 2 - Hole by Hole'!G54:G58,”=“&amp;G2+1)+COUNTIF('Round 2 - Hole by Hole'!G61:G65,”=“&amp;G2+1)+COUNTIF('Round 2 - Hole by Hole'!G68:G72,”=“&amp;G2+1)+COUNTIF('Round 2 - Hole by Hole'!G75:G79,”=“&amp;G2+1)+COUNTIF('Round 2 - Hole by Hole'!G82:G86,”=“&amp;G2+1)+COUNTIF('Round 2 - Hole by Hole'!G89:G93,”=“&amp;G2+1)+COUNTIF('Round 2 - Hole by Hole'!G96:G100,”=“&amp;G2+1)+COUNTIF('Round 2 - Hole by Hole'!G103:G107,”=“&amp;G2+1)+COUNTIF('Round 2 - Hole by Hole'!G110:G114,”=“&amp;G2+1)+COUNTIF('Round 2 - Hole by Hole'!G117:G121,”=“&amp;G2+1)+COUNTIF('Round 2 - Hole by Hole'!G124:G128,”=“&amp;G2+1) +COUNTIF('Round 2 - Hole by Hole'!G131:G135,”=“&amp;G2+1) +COUNTIF('Round 2 - Hole by Hole'!G138:G142,”=“&amp;G2+1) +COUNTIF('Round 2 - Hole by Hole'!G145:G149,”=“&amp;G2+1))</f>
        <v>0</v>
      </c>
      <c r="H15" s="70">
        <f>(COUNTIF('Round 2 - Hole by Hole'!H5:H9,”=“&amp;H2+1)+COUNTIF('Round 2 - Hole by Hole'!H12:H16,”=“&amp;H2+1)+COUNTIF('Round 2 - Hole by Hole'!H19:H23,”=“&amp;H2+1)+COUNTIF('Round 2 - Hole by Hole'!H26:H30,”=“&amp;H2+1)+COUNTIF('Round 2 - Hole by Hole'!H33:H37,”=“&amp;H2+1)+COUNTIF('Round 2 - Hole by Hole'!H40:H44,”=“&amp;H2+1)+COUNTIF('Round 2 - Hole by Hole'!H47:H51,”=“&amp;H2+1)+COUNTIF('Round 2 - Hole by Hole'!H54:H58,”=“&amp;H2+1)+COUNTIF('Round 2 - Hole by Hole'!H61:H65,”=“&amp;H2+1)+COUNTIF('Round 2 - Hole by Hole'!H68:H72,”=“&amp;H2+1)+COUNTIF('Round 2 - Hole by Hole'!H75:H79,”=“&amp;H2+1)+COUNTIF('Round 2 - Hole by Hole'!H82:H86,”=“&amp;H2+1)+COUNTIF('Round 2 - Hole by Hole'!H89:H93,”=“&amp;H2+1)+COUNTIF('Round 2 - Hole by Hole'!H96:H100,”=“&amp;H2+1)+COUNTIF('Round 2 - Hole by Hole'!H103:H107,”=“&amp;H2+1)+COUNTIF('Round 2 - Hole by Hole'!H110:H114,”=“&amp;H2+1)+COUNTIF('Round 2 - Hole by Hole'!H117:H121,”=“&amp;H2+1)+COUNTIF('Round 2 - Hole by Hole'!H124:H128,”=“&amp;H2+1) +COUNTIF('Round 2 - Hole by Hole'!H131:H135,”=“&amp;H2+1) +COUNTIF('Round 2 - Hole by Hole'!H138:H142,”=“&amp;H2+1) +COUNTIF('Round 2 - Hole by Hole'!H145:H149,”=“&amp;H2+1))</f>
        <v>0</v>
      </c>
      <c r="I15" s="108">
        <f>(COUNTIF('Round 2 - Hole by Hole'!I5:I9,”=“&amp;I2+1)+COUNTIF('Round 2 - Hole by Hole'!I12:I16,”=“&amp;I2+1)+COUNTIF('Round 2 - Hole by Hole'!I19:I23,”=“&amp;I2+1)+COUNTIF('Round 2 - Hole by Hole'!I26:I30,”=“&amp;I2+1)+COUNTIF('Round 2 - Hole by Hole'!I33:I37,”=“&amp;I2+1)+COUNTIF('Round 2 - Hole by Hole'!I40:I44,”=“&amp;I2+1)+COUNTIF('Round 2 - Hole by Hole'!I47:I51,”=“&amp;I2+1)+COUNTIF('Round 2 - Hole by Hole'!I54:I58,”=“&amp;I2+1)+COUNTIF('Round 2 - Hole by Hole'!I61:I65,”=“&amp;I2+1)+COUNTIF('Round 2 - Hole by Hole'!I68:I72,”=“&amp;I2+1)+COUNTIF('Round 2 - Hole by Hole'!I75:I79,”=“&amp;I2+1)+COUNTIF('Round 2 - Hole by Hole'!I82:I86,”=“&amp;I2+1)+COUNTIF('Round 2 - Hole by Hole'!I89:I93,”=“&amp;I2+1)+COUNTIF('Round 2 - Hole by Hole'!I96:I100,”=“&amp;I2+1)+COUNTIF('Round 2 - Hole by Hole'!I103:I107,”=“&amp;I2+1)+COUNTIF('Round 2 - Hole by Hole'!I110:I114,”=“&amp;I2+1)+COUNTIF('Round 2 - Hole by Hole'!I117:I121,”=“&amp;I2+1)+COUNTIF('Round 2 - Hole by Hole'!I124:I128,”=“&amp;I2+1) +COUNTIF('Round 2 - Hole by Hole'!I131:I135,”=“&amp;I2+1) +COUNTIF('Round 2 - Hole by Hole'!I138:I142,”=“&amp;I2+1) +COUNTIF('Round 2 - Hole by Hole'!I145:I149,”=“&amp;I2+1))</f>
        <v>0</v>
      </c>
      <c r="J15" s="70">
        <f>(COUNTIF('Round 2 - Hole by Hole'!J5:J9,”=“&amp;J2+1)+COUNTIF('Round 2 - Hole by Hole'!J12:J16,”=“&amp;J2+1)+COUNTIF('Round 2 - Hole by Hole'!J19:J23,”=“&amp;J2+1)+COUNTIF('Round 2 - Hole by Hole'!J26:J30,”=“&amp;J2+1)+COUNTIF('Round 2 - Hole by Hole'!J33:J37,”=“&amp;J2+1)+COUNTIF('Round 2 - Hole by Hole'!J40:J44,”=“&amp;J2+1)+COUNTIF('Round 2 - Hole by Hole'!J47:J51,”=“&amp;J2+1)+COUNTIF('Round 2 - Hole by Hole'!J54:J58,”=“&amp;J2+1)+COUNTIF('Round 2 - Hole by Hole'!J61:J65,”=“&amp;J2+1)+COUNTIF('Round 2 - Hole by Hole'!J68:J72,”=“&amp;J2+1)+COUNTIF('Round 2 - Hole by Hole'!J75:J79,”=“&amp;J2+1)+COUNTIF('Round 2 - Hole by Hole'!J82:J86,”=“&amp;J2+1)+COUNTIF('Round 2 - Hole by Hole'!J89:J93,”=“&amp;J2+1)+COUNTIF('Round 2 - Hole by Hole'!J96:J100,”=“&amp;J2+1)+COUNTIF('Round 2 - Hole by Hole'!J103:J107,”=“&amp;J2+1)+COUNTIF('Round 2 - Hole by Hole'!J110:J114,”=“&amp;J2+1)+COUNTIF('Round 2 - Hole by Hole'!J117:J121,”=“&amp;J2+1)+COUNTIF('Round 2 - Hole by Hole'!J124:J128,”=“&amp;J2+1) +COUNTIF('Round 2 - Hole by Hole'!J131:J135,”=“&amp;J2+1) +COUNTIF('Round 2 - Hole by Hole'!J138:J142,”=“&amp;J2+1) +COUNTIF('Round 2 - Hole by Hole'!J145:J149,”=“&amp;J2+1))</f>
        <v>0</v>
      </c>
      <c r="K15" s="71"/>
      <c r="L15" s="70">
        <f>(COUNTIF('Round 2 - Hole by Hole'!L5:L9,”=“&amp;L2+1)+COUNTIF('Round 2 - Hole by Hole'!L12:L16,”=“&amp;L2+1)+COUNTIF('Round 2 - Hole by Hole'!L19:L23,”=“&amp;L2+1)+COUNTIF('Round 2 - Hole by Hole'!L26:L30,”=“&amp;L2+1)+COUNTIF('Round 2 - Hole by Hole'!L33:L37,”=“&amp;L2+1)+COUNTIF('Round 2 - Hole by Hole'!L40:L44,”=“&amp;L2+1)+COUNTIF('Round 2 - Hole by Hole'!L47:L51,”=“&amp;L2+1)+COUNTIF('Round 2 - Hole by Hole'!L54:L58,”=“&amp;L2+1)+COUNTIF('Round 2 - Hole by Hole'!L61:L65,”=“&amp;L2+1)+COUNTIF('Round 2 - Hole by Hole'!L68:L72,”=“&amp;L2+1)+COUNTIF('Round 2 - Hole by Hole'!L75:L79,”=“&amp;L2+1)+COUNTIF('Round 2 - Hole by Hole'!L82:L86,”=“&amp;L2+1)+COUNTIF('Round 2 - Hole by Hole'!L89:L93,”=“&amp;L2+1)+COUNTIF('Round 2 - Hole by Hole'!L96:L100,”=“&amp;L2+1)+COUNTIF('Round 2 - Hole by Hole'!L103:L107,”=“&amp;L2+1)+COUNTIF('Round 2 - Hole by Hole'!L110:L114,”=“&amp;L2+1)+COUNTIF('Round 2 - Hole by Hole'!L117:L121,”=“&amp;L2+1)+COUNTIF('Round 2 - Hole by Hole'!L124:L128,”=“&amp;L2+1) +COUNTIF('Round 2 - Hole by Hole'!L131:L135,”=“&amp;L2+1) +COUNTIF('Round 2 - Hole by Hole'!L138:L142,”=“&amp;L2+1) +COUNTIF('Round 2 - Hole by Hole'!L145:L149,”=“&amp;L2+1))</f>
        <v>0</v>
      </c>
      <c r="M15" s="108">
        <f>(COUNTIF('Round 2 - Hole by Hole'!M5:M9,”=“&amp;M2+1)+COUNTIF('Round 2 - Hole by Hole'!M12:M16,”=“&amp;M2+1)+COUNTIF('Round 2 - Hole by Hole'!M19:M23,”=“&amp;M2+1)+COUNTIF('Round 2 - Hole by Hole'!M26:M30,”=“&amp;M2+1)+COUNTIF('Round 2 - Hole by Hole'!M33:M37,”=“&amp;M2+1)+COUNTIF('Round 2 - Hole by Hole'!M40:M44,”=“&amp;M2+1)+COUNTIF('Round 2 - Hole by Hole'!M47:M51,”=“&amp;M2+1)+COUNTIF('Round 2 - Hole by Hole'!M54:M58,”=“&amp;M2+1)+COUNTIF('Round 2 - Hole by Hole'!M61:M65,”=“&amp;M2+1)+COUNTIF('Round 2 - Hole by Hole'!M68:M72,”=“&amp;M2+1)+COUNTIF('Round 2 - Hole by Hole'!M75:M79,”=“&amp;M2+1)+COUNTIF('Round 2 - Hole by Hole'!M82:M86,”=“&amp;M2+1)+COUNTIF('Round 2 - Hole by Hole'!M89:M93,”=“&amp;M2+1)+COUNTIF('Round 2 - Hole by Hole'!M96:M100,”=“&amp;M2+1)+COUNTIF('Round 2 - Hole by Hole'!M103:M107,”=“&amp;M2+1)+COUNTIF('Round 2 - Hole by Hole'!M110:M114,”=“&amp;M2+1)+COUNTIF('Round 2 - Hole by Hole'!M117:M121,”=“&amp;M2+1)+COUNTIF('Round 2 - Hole by Hole'!M124:M128,”=“&amp;M2+1) +COUNTIF('Round 2 - Hole by Hole'!M131:M135,”=“&amp;M2+1) +COUNTIF('Round 2 - Hole by Hole'!M138:M142,”=“&amp;M2+1) +COUNTIF('Round 2 - Hole by Hole'!M145:M149,”=“&amp;M2+1))</f>
        <v>0</v>
      </c>
      <c r="N15" s="70">
        <f>(COUNTIF('Round 2 - Hole by Hole'!N5:N9,”=“&amp;N2+1)+COUNTIF('Round 2 - Hole by Hole'!N12:N16,”=“&amp;N2+1)+COUNTIF('Round 2 - Hole by Hole'!N19:N23,”=“&amp;N2+1)+COUNTIF('Round 2 - Hole by Hole'!N26:N30,”=“&amp;N2+1)+COUNTIF('Round 2 - Hole by Hole'!N33:N37,”=“&amp;N2+1)+COUNTIF('Round 2 - Hole by Hole'!N40:N44,”=“&amp;N2+1)+COUNTIF('Round 2 - Hole by Hole'!N47:N51,”=“&amp;N2+1)+COUNTIF('Round 2 - Hole by Hole'!N54:N58,”=“&amp;N2+1)+COUNTIF('Round 2 - Hole by Hole'!N61:N65,”=“&amp;N2+1)+COUNTIF('Round 2 - Hole by Hole'!N68:N72,”=“&amp;N2+1)+COUNTIF('Round 2 - Hole by Hole'!N75:N79,”=“&amp;N2+1)+COUNTIF('Round 2 - Hole by Hole'!N82:N86,”=“&amp;N2+1)+COUNTIF('Round 2 - Hole by Hole'!N89:N93,”=“&amp;N2+1)+COUNTIF('Round 2 - Hole by Hole'!N96:N100,”=“&amp;N2+1)+COUNTIF('Round 2 - Hole by Hole'!N103:N107,”=“&amp;N2+1)+COUNTIF('Round 2 - Hole by Hole'!N110:N114,”=“&amp;N2+1)+COUNTIF('Round 2 - Hole by Hole'!N117:N121,”=“&amp;N2+1)+COUNTIF('Round 2 - Hole by Hole'!N124:N128,”=“&amp;N2+1) +COUNTIF('Round 2 - Hole by Hole'!N131:N135,”=“&amp;N2+1) +COUNTIF('Round 2 - Hole by Hole'!N138:N142,”=“&amp;N2+1) +COUNTIF('Round 2 - Hole by Hole'!N145:N149,”=“&amp;N2+1))</f>
        <v>0</v>
      </c>
      <c r="O15" s="108">
        <f>(COUNTIF('Round 2 - Hole by Hole'!O5:O9,”=“&amp;O2+1)+COUNTIF('Round 2 - Hole by Hole'!O12:O16,”=“&amp;O2+1)+COUNTIF('Round 2 - Hole by Hole'!O19:O23,”=“&amp;O2+1)+COUNTIF('Round 2 - Hole by Hole'!O26:O30,”=“&amp;O2+1)+COUNTIF('Round 2 - Hole by Hole'!O33:O37,”=“&amp;O2+1)+COUNTIF('Round 2 - Hole by Hole'!O40:O44,”=“&amp;O2+1)+COUNTIF('Round 2 - Hole by Hole'!O47:O51,”=“&amp;O2+1)+COUNTIF('Round 2 - Hole by Hole'!O54:O58,”=“&amp;O2+1)+COUNTIF('Round 2 - Hole by Hole'!O61:O65,”=“&amp;O2+1)+COUNTIF('Round 2 - Hole by Hole'!O68:O72,”=“&amp;O2+1)+COUNTIF('Round 2 - Hole by Hole'!O75:O79,”=“&amp;O2+1)+COUNTIF('Round 2 - Hole by Hole'!O82:O86,”=“&amp;O2+1)+COUNTIF('Round 2 - Hole by Hole'!O89:O93,”=“&amp;O2+1)+COUNTIF('Round 2 - Hole by Hole'!O96:O100,”=“&amp;O2+1)+COUNTIF('Round 2 - Hole by Hole'!O103:O107,”=“&amp;O2+1)+COUNTIF('Round 2 - Hole by Hole'!O110:O114,”=“&amp;O2+1)+COUNTIF('Round 2 - Hole by Hole'!O117:O121,”=“&amp;O2+1)+COUNTIF('Round 2 - Hole by Hole'!O124:O128,”=“&amp;O2+1) +COUNTIF('Round 2 - Hole by Hole'!O131:O135,”=“&amp;O2+1) +COUNTIF('Round 2 - Hole by Hole'!O138:O142,”=“&amp;O2+1) +COUNTIF('Round 2 - Hole by Hole'!O145:O149,”=“&amp;O2+1))</f>
        <v>0</v>
      </c>
      <c r="P15" s="70">
        <f>(COUNTIF('Round 2 - Hole by Hole'!P5:P9,”=“&amp;P2+1)+COUNTIF('Round 2 - Hole by Hole'!P12:P16,”=“&amp;P2+1)+COUNTIF('Round 2 - Hole by Hole'!P19:P23,”=“&amp;P2+1)+COUNTIF('Round 2 - Hole by Hole'!P26:P30,”=“&amp;P2+1)+COUNTIF('Round 2 - Hole by Hole'!P33:P37,”=“&amp;P2+1)+COUNTIF('Round 2 - Hole by Hole'!P40:P44,”=“&amp;P2+1)+COUNTIF('Round 2 - Hole by Hole'!P47:P51,”=“&amp;P2+1)+COUNTIF('Round 2 - Hole by Hole'!P54:P58,”=“&amp;P2+1)+COUNTIF('Round 2 - Hole by Hole'!P61:P65,”=“&amp;P2+1)+COUNTIF('Round 2 - Hole by Hole'!P68:P72,”=“&amp;P2+1)+COUNTIF('Round 2 - Hole by Hole'!P75:P79,”=“&amp;P2+1)+COUNTIF('Round 2 - Hole by Hole'!P82:P86,”=“&amp;P2+1)+COUNTIF('Round 2 - Hole by Hole'!P89:P93,”=“&amp;P2+1)+COUNTIF('Round 2 - Hole by Hole'!P96:P100,”=“&amp;P2+1)+COUNTIF('Round 2 - Hole by Hole'!P103:P107,”=“&amp;P2+1)+COUNTIF('Round 2 - Hole by Hole'!P110:P114,”=“&amp;P2+1)+COUNTIF('Round 2 - Hole by Hole'!P117:P121,”=“&amp;P2+1)+COUNTIF('Round 2 - Hole by Hole'!P124:P128,”=“&amp;P2+1) +COUNTIF('Round 2 - Hole by Hole'!P131:P135,”=“&amp;P2+1) +COUNTIF('Round 2 - Hole by Hole'!P138:P142,”=“&amp;P2+1) +COUNTIF('Round 2 - Hole by Hole'!P145:P149,”=“&amp;P2+1))</f>
        <v>0</v>
      </c>
      <c r="Q15" s="108">
        <f>(COUNTIF('Round 2 - Hole by Hole'!Q5:Q9,”=“&amp;Q2+1)+COUNTIF('Round 2 - Hole by Hole'!Q12:Q16,”=“&amp;Q2+1)+COUNTIF('Round 2 - Hole by Hole'!Q19:Q23,”=“&amp;Q2+1)+COUNTIF('Round 2 - Hole by Hole'!Q26:Q30,”=“&amp;Q2+1)+COUNTIF('Round 2 - Hole by Hole'!Q33:Q37,”=“&amp;Q2+1)+COUNTIF('Round 2 - Hole by Hole'!Q40:Q44,”=“&amp;Q2+1)+COUNTIF('Round 2 - Hole by Hole'!Q47:Q51,”=“&amp;Q2+1)+COUNTIF('Round 2 - Hole by Hole'!Q54:Q58,”=“&amp;Q2+1)+COUNTIF('Round 2 - Hole by Hole'!Q61:Q65,”=“&amp;Q2+1)+COUNTIF('Round 2 - Hole by Hole'!Q68:Q72,”=“&amp;Q2+1)+COUNTIF('Round 2 - Hole by Hole'!Q75:Q79,”=“&amp;Q2+1)+COUNTIF('Round 2 - Hole by Hole'!Q82:Q86,”=“&amp;Q2+1)+COUNTIF('Round 2 - Hole by Hole'!Q89:Q93,”=“&amp;Q2+1)+COUNTIF('Round 2 - Hole by Hole'!Q96:Q100,”=“&amp;Q2+1)+COUNTIF('Round 2 - Hole by Hole'!Q103:Q107,”=“&amp;Q2+1)+COUNTIF('Round 2 - Hole by Hole'!Q110:Q114,”=“&amp;Q2+1)+COUNTIF('Round 2 - Hole by Hole'!Q117:Q121,”=“&amp;Q2+1)+COUNTIF('Round 2 - Hole by Hole'!Q124:Q128,”=“&amp;Q2+1) +COUNTIF('Round 2 - Hole by Hole'!Q131:Q135,”=“&amp;Q2+1) +COUNTIF('Round 2 - Hole by Hole'!Q138:Q142,”=“&amp;Q2+1) +COUNTIF('Round 2 - Hole by Hole'!Q145:Q149,”=“&amp;Q2+1))</f>
        <v>0</v>
      </c>
      <c r="R15" s="70">
        <f>(COUNTIF('Round 2 - Hole by Hole'!R5:R9,”=“&amp;R2+1)+COUNTIF('Round 2 - Hole by Hole'!R12:R16,”=“&amp;R2+1)+COUNTIF('Round 2 - Hole by Hole'!R19:R23,”=“&amp;R2+1)+COUNTIF('Round 2 - Hole by Hole'!R26:R30,”=“&amp;R2+1)+COUNTIF('Round 2 - Hole by Hole'!R33:R37,”=“&amp;R2+1)+COUNTIF('Round 2 - Hole by Hole'!R40:R44,”=“&amp;R2+1)+COUNTIF('Round 2 - Hole by Hole'!R47:R51,”=“&amp;R2+1)+COUNTIF('Round 2 - Hole by Hole'!R54:R58,”=“&amp;R2+1)+COUNTIF('Round 2 - Hole by Hole'!R61:R65,”=“&amp;R2+1)+COUNTIF('Round 2 - Hole by Hole'!R68:R72,”=“&amp;R2+1)+COUNTIF('Round 2 - Hole by Hole'!R75:R79,”=“&amp;R2+1)+COUNTIF('Round 2 - Hole by Hole'!R82:R86,”=“&amp;R2+1)+COUNTIF('Round 2 - Hole by Hole'!R89:R93,”=“&amp;R2+1)+COUNTIF('Round 2 - Hole by Hole'!R96:R100,”=“&amp;R2+1)+COUNTIF('Round 2 - Hole by Hole'!R103:R107,”=“&amp;R2+1)+COUNTIF('Round 2 - Hole by Hole'!R110:R114,”=“&amp;R2+1)+COUNTIF('Round 2 - Hole by Hole'!R117:R121,”=“&amp;R2+1)+COUNTIF('Round 2 - Hole by Hole'!R124:R128,”=“&amp;R2+1) +COUNTIF('Round 2 - Hole by Hole'!R131:R135,”=“&amp;R2+1) +COUNTIF('Round 2 - Hole by Hole'!R138:R142,”=“&amp;R2+1) +COUNTIF('Round 2 - Hole by Hole'!R145:R149,”=“&amp;R2+1))</f>
        <v>0</v>
      </c>
      <c r="S15" s="108">
        <f>(COUNTIF('Round 2 - Hole by Hole'!S5:S9,”=“&amp;S2+1)+COUNTIF('Round 2 - Hole by Hole'!S12:S16,”=“&amp;S2+1)+COUNTIF('Round 2 - Hole by Hole'!S19:S23,”=“&amp;S2+1)+COUNTIF('Round 2 - Hole by Hole'!S26:S30,”=“&amp;S2+1)+COUNTIF('Round 2 - Hole by Hole'!S33:S37,”=“&amp;S2+1)+COUNTIF('Round 2 - Hole by Hole'!S40:S44,”=“&amp;S2+1)+COUNTIF('Round 2 - Hole by Hole'!S47:S51,”=“&amp;S2+1)+COUNTIF('Round 2 - Hole by Hole'!S54:S58,”=“&amp;S2+1)+COUNTIF('Round 2 - Hole by Hole'!S61:S65,”=“&amp;S2+1)+COUNTIF('Round 2 - Hole by Hole'!S68:S72,”=“&amp;S2+1)+COUNTIF('Round 2 - Hole by Hole'!S75:S79,”=“&amp;S2+1)+COUNTIF('Round 2 - Hole by Hole'!S82:S86,”=“&amp;S2+1)+COUNTIF('Round 2 - Hole by Hole'!S89:S93,”=“&amp;S2+1)+COUNTIF('Round 2 - Hole by Hole'!S96:S100,”=“&amp;S2+1)+COUNTIF('Round 2 - Hole by Hole'!S103:S107,”=“&amp;S2+1)+COUNTIF('Round 2 - Hole by Hole'!S110:S114,”=“&amp;S2+1)+COUNTIF('Round 2 - Hole by Hole'!S117:S121,”=“&amp;S2+1)+COUNTIF('Round 2 - Hole by Hole'!S124:S128,”=“&amp;S2+1) +COUNTIF('Round 2 - Hole by Hole'!S131:S135,”=“&amp;S2+1) +COUNTIF('Round 2 - Hole by Hole'!S138:S142,”=“&amp;S2+1) +COUNTIF('Round 2 - Hole by Hole'!S145:S149,”=“&amp;S2+1))</f>
        <v>0</v>
      </c>
      <c r="T15" s="70">
        <f>(COUNTIF('Round 2 - Hole by Hole'!T5:T9,”=“&amp;T2+1)+COUNTIF('Round 2 - Hole by Hole'!T12:T16,”=“&amp;T2+1)+COUNTIF('Round 2 - Hole by Hole'!T19:T23,”=“&amp;T2+1)+COUNTIF('Round 2 - Hole by Hole'!T26:T30,”=“&amp;T2+1)+COUNTIF('Round 2 - Hole by Hole'!T33:T37,”=“&amp;T2+1)+COUNTIF('Round 2 - Hole by Hole'!T40:T44,”=“&amp;T2+1)+COUNTIF('Round 2 - Hole by Hole'!T47:T51,”=“&amp;T2+1)+COUNTIF('Round 2 - Hole by Hole'!T54:T58,”=“&amp;T2+1)+COUNTIF('Round 2 - Hole by Hole'!T61:T65,”=“&amp;T2+1)+COUNTIF('Round 2 - Hole by Hole'!T68:T72,”=“&amp;T2+1)+COUNTIF('Round 2 - Hole by Hole'!T75:T79,”=“&amp;T2+1)+COUNTIF('Round 2 - Hole by Hole'!T82:T86,”=“&amp;T2+1)+COUNTIF('Round 2 - Hole by Hole'!T89:T93,”=“&amp;T2+1)+COUNTIF('Round 2 - Hole by Hole'!T96:T100,”=“&amp;T2+1)+COUNTIF('Round 2 - Hole by Hole'!T103:T107,”=“&amp;T2+1)+COUNTIF('Round 2 - Hole by Hole'!T110:T114,”=“&amp;T2+1)+COUNTIF('Round 2 - Hole by Hole'!T117:T121,”=“&amp;T2+1)+COUNTIF('Round 2 - Hole by Hole'!T124:T128,”=“&amp;T2+1) +COUNTIF('Round 2 - Hole by Hole'!T131:T135,”=“&amp;T2+1) +COUNTIF('Round 2 - Hole by Hole'!T138:T142,”=“&amp;T2+1) +COUNTIF('Round 2 - Hole by Hole'!T145:T149,”=“&amp;T2+1))</f>
        <v>0</v>
      </c>
      <c r="U15" s="72"/>
      <c r="V15" s="73"/>
    </row>
    <row r="16" spans="1:22">
      <c r="A16" s="61" t="s">
        <v>35</v>
      </c>
      <c r="B16" s="70">
        <f>(COUNTIF('Round 2 - Hole by Hole'!B5:B9,”=“&amp;B2+2)+COUNTIF('Round 2 - Hole by Hole'!B12:B16,”=“&amp;B2+2)+COUNTIF('Round 2 - Hole by Hole'!B19:B23,”=“&amp;B2+2)+COUNTIF('Round 2 - Hole by Hole'!B26:B30,”=“&amp;B2+2)+COUNTIF('Round 2 - Hole by Hole'!B33:B37,”=“&amp;B2+2)+COUNTIF('Round 2 - Hole by Hole'!B40:B44,”=“&amp;B2+2)+COUNTIF('Round 2 - Hole by Hole'!B47:B51,”=“&amp;B2+2)+COUNTIF('Round 2 - Hole by Hole'!B54:B58,”=“&amp;B2+2)+COUNTIF('Round 2 - Hole by Hole'!B61:B65,”=“&amp;B2+2)+COUNTIF('Round 2 - Hole by Hole'!B68:B72,”=“&amp;B2+2)+COUNTIF('Round 2 - Hole by Hole'!B75:B79,”=“&amp;B2+2)+COUNTIF('Round 2 - Hole by Hole'!B82:B86,”=“&amp;B2+2)+COUNTIF('Round 2 - Hole by Hole'!B89:B93,”=“&amp;B2+2)+COUNTIF('Round 2 - Hole by Hole'!B96:B100,”=“&amp;B2+2)+COUNTIF('Round 2 - Hole by Hole'!B103:B107,”=“&amp;B2+2)+COUNTIF('Round 2 - Hole by Hole'!B110:B114,”=“&amp;B2+2)+COUNTIF('Round 2 - Hole by Hole'!B117:B121,”=“&amp;B2+2)+COUNTIF('Round 2 - Hole by Hole'!B124:B128,”=“&amp;B2+2) +COUNTIF('Round 2 - Hole by Hole'!B131:B135,”=“&amp;B2+2) +COUNTIF('Round 2 - Hole by Hole'!B138:B142,”=“&amp;B2+2) +COUNTIF('Round 2 - Hole by Hole'!B145:B149,”=“&amp;B2+2))</f>
        <v>0</v>
      </c>
      <c r="C16" s="108">
        <f>(COUNTIF('Round 2 - Hole by Hole'!C5:C9,”=“&amp;C2+2)+COUNTIF('Round 2 - Hole by Hole'!C12:C16,”=“&amp;C2+2)+COUNTIF('Round 2 - Hole by Hole'!C19:C23,”=“&amp;C2+2)+COUNTIF('Round 2 - Hole by Hole'!C26:C30,”=“&amp;C2+2)+COUNTIF('Round 2 - Hole by Hole'!C33:C37,”=“&amp;C2+2)+COUNTIF('Round 2 - Hole by Hole'!C40:C44,”=“&amp;C2+2)+COUNTIF('Round 2 - Hole by Hole'!C47:C51,”=“&amp;C2+2)+COUNTIF('Round 2 - Hole by Hole'!C54:C58,”=“&amp;C2+2)+COUNTIF('Round 2 - Hole by Hole'!C61:C65,”=“&amp;C2+2)+COUNTIF('Round 2 - Hole by Hole'!C68:C72,”=“&amp;C2+2)+COUNTIF('Round 2 - Hole by Hole'!C75:C79,”=“&amp;C2+2)+COUNTIF('Round 2 - Hole by Hole'!C82:C86,”=“&amp;C2+2)+COUNTIF('Round 2 - Hole by Hole'!C89:C93,”=“&amp;C2+2)+COUNTIF('Round 2 - Hole by Hole'!C96:C100,”=“&amp;C2+2)+COUNTIF('Round 2 - Hole by Hole'!C103:C107,”=“&amp;C2+2)+COUNTIF('Round 2 - Hole by Hole'!C110:C114,”=“&amp;C2+2)+COUNTIF('Round 2 - Hole by Hole'!C117:C121,”=“&amp;C2+2)+COUNTIF('Round 2 - Hole by Hole'!C124:C128,”=“&amp;C2+2) +COUNTIF('Round 2 - Hole by Hole'!C131:C135,”=“&amp;C2+2) +COUNTIF('Round 2 - Hole by Hole'!C138:C142,”=“&amp;C2+2) +COUNTIF('Round 2 - Hole by Hole'!C145:C149,”=“&amp;C2+2))</f>
        <v>0</v>
      </c>
      <c r="D16" s="70">
        <f>(COUNTIF('Round 2 - Hole by Hole'!D5:D9,”=“&amp;D2+2)+COUNTIF('Round 2 - Hole by Hole'!D12:D16,”=“&amp;D2+2)+COUNTIF('Round 2 - Hole by Hole'!D19:D23,”=“&amp;D2+2)+COUNTIF('Round 2 - Hole by Hole'!D26:D30,”=“&amp;D2+2)+COUNTIF('Round 2 - Hole by Hole'!D33:D37,”=“&amp;D2+2)+COUNTIF('Round 2 - Hole by Hole'!D40:D44,”=“&amp;D2+2)+COUNTIF('Round 2 - Hole by Hole'!D47:D51,”=“&amp;D2+2)+COUNTIF('Round 2 - Hole by Hole'!D54:D58,”=“&amp;D2+2)+COUNTIF('Round 2 - Hole by Hole'!D61:D65,”=“&amp;D2+2)+COUNTIF('Round 2 - Hole by Hole'!D68:D72,”=“&amp;D2+2)+COUNTIF('Round 2 - Hole by Hole'!D75:D79,”=“&amp;D2+2)+COUNTIF('Round 2 - Hole by Hole'!D82:D86,”=“&amp;D2+2)+COUNTIF('Round 2 - Hole by Hole'!D89:D93,”=“&amp;D2+2)+COUNTIF('Round 2 - Hole by Hole'!D96:D100,”=“&amp;D2+2)+COUNTIF('Round 2 - Hole by Hole'!D103:D107,”=“&amp;D2+2)+COUNTIF('Round 2 - Hole by Hole'!D110:D114,”=“&amp;D2+2)+COUNTIF('Round 2 - Hole by Hole'!D117:D121,”=“&amp;D2+2)+COUNTIF('Round 2 - Hole by Hole'!D124:D128,”=“&amp;D2+2) +COUNTIF('Round 2 - Hole by Hole'!D131:D135,”=“&amp;D2+2) +COUNTIF('Round 2 - Hole by Hole'!D138:D142,”=“&amp;D2+2) +COUNTIF('Round 2 - Hole by Hole'!D145:D149,”=“&amp;D2+2))</f>
        <v>0</v>
      </c>
      <c r="E16" s="108">
        <f>(COUNTIF('Round 2 - Hole by Hole'!E5:E9,”=“&amp;E2+2)+COUNTIF('Round 2 - Hole by Hole'!E12:E16,”=“&amp;E2+2)+COUNTIF('Round 2 - Hole by Hole'!E19:E23,”=“&amp;E2+2)+COUNTIF('Round 2 - Hole by Hole'!E26:E30,”=“&amp;E2+2)+COUNTIF('Round 2 - Hole by Hole'!E33:E37,”=“&amp;E2+2)+COUNTIF('Round 2 - Hole by Hole'!E40:E44,”=“&amp;E2+2)+COUNTIF('Round 2 - Hole by Hole'!E47:E51,”=“&amp;E2+2)+COUNTIF('Round 2 - Hole by Hole'!E54:E58,”=“&amp;E2+2)+COUNTIF('Round 2 - Hole by Hole'!E61:E65,”=“&amp;E2+2)+COUNTIF('Round 2 - Hole by Hole'!E68:E72,”=“&amp;E2+2)+COUNTIF('Round 2 - Hole by Hole'!E75:E79,”=“&amp;E2+2)+COUNTIF('Round 2 - Hole by Hole'!E82:E86,”=“&amp;E2+2)+COUNTIF('Round 2 - Hole by Hole'!E89:E93,”=“&amp;E2+2)+COUNTIF('Round 2 - Hole by Hole'!E96:E100,”=“&amp;E2+2)+COUNTIF('Round 2 - Hole by Hole'!E103:E107,”=“&amp;E2+2)+COUNTIF('Round 2 - Hole by Hole'!E110:E114,”=“&amp;E2+2)+COUNTIF('Round 2 - Hole by Hole'!E117:E121,”=“&amp;E2+2)+COUNTIF('Round 2 - Hole by Hole'!E124:E128,”=“&amp;E2+2) +COUNTIF('Round 2 - Hole by Hole'!E131:E135,”=“&amp;E2+2) +COUNTIF('Round 2 - Hole by Hole'!E138:E142,”=“&amp;E2+2) +COUNTIF('Round 2 - Hole by Hole'!E145:E149,”=“&amp;E2+2))</f>
        <v>0</v>
      </c>
      <c r="F16" s="70">
        <f>(COUNTIF('Round 2 - Hole by Hole'!F5:F9,”=“&amp;F2+2)+COUNTIF('Round 2 - Hole by Hole'!F12:F16,”=“&amp;F2+2)+COUNTIF('Round 2 - Hole by Hole'!F19:F23,”=“&amp;F2+2)+COUNTIF('Round 2 - Hole by Hole'!F26:F30,”=“&amp;F2+2)+COUNTIF('Round 2 - Hole by Hole'!F33:F37,”=“&amp;F2+2)+COUNTIF('Round 2 - Hole by Hole'!F40:F44,”=“&amp;F2+2)+COUNTIF('Round 2 - Hole by Hole'!F47:F51,”=“&amp;F2+2)+COUNTIF('Round 2 - Hole by Hole'!F54:F58,”=“&amp;F2+2)+COUNTIF('Round 2 - Hole by Hole'!F61:F65,”=“&amp;F2+2)+COUNTIF('Round 2 - Hole by Hole'!F68:F72,”=“&amp;F2+2)+COUNTIF('Round 2 - Hole by Hole'!F75:F79,”=“&amp;F2+2)+COUNTIF('Round 2 - Hole by Hole'!F82:F86,”=“&amp;F2+2)+COUNTIF('Round 2 - Hole by Hole'!F89:F93,”=“&amp;F2+2)+COUNTIF('Round 2 - Hole by Hole'!F96:F100,”=“&amp;F2+2)+COUNTIF('Round 2 - Hole by Hole'!F103:F107,”=“&amp;F2+2)+COUNTIF('Round 2 - Hole by Hole'!F110:F114,”=“&amp;F2+2)+COUNTIF('Round 2 - Hole by Hole'!F117:F121,”=“&amp;F2+2)+COUNTIF('Round 2 - Hole by Hole'!F124:F128,”=“&amp;F2+2) +COUNTIF('Round 2 - Hole by Hole'!F131:F135,”=“&amp;F2+2) +COUNTIF('Round 2 - Hole by Hole'!F138:F142,”=“&amp;F2+2) +COUNTIF('Round 2 - Hole by Hole'!F145:F149,”=“&amp;F2+2))</f>
        <v>0</v>
      </c>
      <c r="G16" s="108">
        <f>(COUNTIF('Round 2 - Hole by Hole'!G5:G9,”=“&amp;G2+2)+COUNTIF('Round 2 - Hole by Hole'!G12:G16,”=“&amp;G2+2)+COUNTIF('Round 2 - Hole by Hole'!G19:G23,”=“&amp;G2+2)+COUNTIF('Round 2 - Hole by Hole'!G26:G30,”=“&amp;G2+2)+COUNTIF('Round 2 - Hole by Hole'!G33:G37,”=“&amp;G2+2)+COUNTIF('Round 2 - Hole by Hole'!G40:G44,”=“&amp;G2+2)+COUNTIF('Round 2 - Hole by Hole'!G47:G51,”=“&amp;G2+2)+COUNTIF('Round 2 - Hole by Hole'!G54:G58,”=“&amp;G2+2)+COUNTIF('Round 2 - Hole by Hole'!G61:G65,”=“&amp;G2+2)+COUNTIF('Round 2 - Hole by Hole'!G68:G72,”=“&amp;G2+2)+COUNTIF('Round 2 - Hole by Hole'!G75:G79,”=“&amp;G2+2)+COUNTIF('Round 2 - Hole by Hole'!G82:G86,”=“&amp;G2+2)+COUNTIF('Round 2 - Hole by Hole'!G89:G93,”=“&amp;G2+2)+COUNTIF('Round 2 - Hole by Hole'!G96:G100,”=“&amp;G2+2)+COUNTIF('Round 2 - Hole by Hole'!G103:G107,”=“&amp;G2+2)+COUNTIF('Round 2 - Hole by Hole'!G110:G114,”=“&amp;G2+2)+COUNTIF('Round 2 - Hole by Hole'!G117:G121,”=“&amp;G2+2)+COUNTIF('Round 2 - Hole by Hole'!G124:G128,”=“&amp;G2+2) +COUNTIF('Round 2 - Hole by Hole'!G131:G135,”=“&amp;G2+2) +COUNTIF('Round 2 - Hole by Hole'!G138:G142,”=“&amp;G2+2) +COUNTIF('Round 2 - Hole by Hole'!G145:G149,”=“&amp;G2+2))</f>
        <v>0</v>
      </c>
      <c r="H16" s="70">
        <f>(COUNTIF('Round 2 - Hole by Hole'!H5:H9,”=“&amp;H2+2)+COUNTIF('Round 2 - Hole by Hole'!H12:H16,”=“&amp;H2+2)+COUNTIF('Round 2 - Hole by Hole'!H19:H23,”=“&amp;H2+2)+COUNTIF('Round 2 - Hole by Hole'!H26:H30,”=“&amp;H2+2)+COUNTIF('Round 2 - Hole by Hole'!H33:H37,”=“&amp;H2+2)+COUNTIF('Round 2 - Hole by Hole'!H40:H44,”=“&amp;H2+2)+COUNTIF('Round 2 - Hole by Hole'!H47:H51,”=“&amp;H2+2)+COUNTIF('Round 2 - Hole by Hole'!H54:H58,”=“&amp;H2+2)+COUNTIF('Round 2 - Hole by Hole'!H61:H65,”=“&amp;H2+2)+COUNTIF('Round 2 - Hole by Hole'!H68:H72,”=“&amp;H2+2)+COUNTIF('Round 2 - Hole by Hole'!H75:H79,”=“&amp;H2+2)+COUNTIF('Round 2 - Hole by Hole'!H82:H86,”=“&amp;H2+2)+COUNTIF('Round 2 - Hole by Hole'!H89:H93,”=“&amp;H2+2)+COUNTIF('Round 2 - Hole by Hole'!H96:H100,”=“&amp;H2+2)+COUNTIF('Round 2 - Hole by Hole'!H103:H107,”=“&amp;H2+2)+COUNTIF('Round 2 - Hole by Hole'!H110:H114,”=“&amp;H2+2)+COUNTIF('Round 2 - Hole by Hole'!H117:H121,”=“&amp;H2+2)+COUNTIF('Round 2 - Hole by Hole'!H124:H128,”=“&amp;H2+2) +COUNTIF('Round 2 - Hole by Hole'!H131:H135,”=“&amp;H2+2) +COUNTIF('Round 2 - Hole by Hole'!H138:H142,”=“&amp;H2+2) +COUNTIF('Round 2 - Hole by Hole'!H145:H149,”=“&amp;H2+2))</f>
        <v>0</v>
      </c>
      <c r="I16" s="108">
        <f>(COUNTIF('Round 2 - Hole by Hole'!I5:I9,”=“&amp;I2+2)+COUNTIF('Round 2 - Hole by Hole'!I12:I16,”=“&amp;I2+2)+COUNTIF('Round 2 - Hole by Hole'!I19:I23,”=“&amp;I2+2)+COUNTIF('Round 2 - Hole by Hole'!I26:I30,”=“&amp;I2+2)+COUNTIF('Round 2 - Hole by Hole'!I33:I37,”=“&amp;I2+2)+COUNTIF('Round 2 - Hole by Hole'!I40:I44,”=“&amp;I2+2)+COUNTIF('Round 2 - Hole by Hole'!I47:I51,”=“&amp;I2+2)+COUNTIF('Round 2 - Hole by Hole'!I54:I58,”=“&amp;I2+2)+COUNTIF('Round 2 - Hole by Hole'!I61:I65,”=“&amp;I2+2)+COUNTIF('Round 2 - Hole by Hole'!I68:I72,”=“&amp;I2+2)+COUNTIF('Round 2 - Hole by Hole'!I75:I79,”=“&amp;I2+2)+COUNTIF('Round 2 - Hole by Hole'!I82:I86,”=“&amp;I2+2)+COUNTIF('Round 2 - Hole by Hole'!I89:I93,”=“&amp;I2+2)+COUNTIF('Round 2 - Hole by Hole'!I96:I100,”=“&amp;I2+2)+COUNTIF('Round 2 - Hole by Hole'!I103:I107,”=“&amp;I2+2)+COUNTIF('Round 2 - Hole by Hole'!I110:I114,”=“&amp;I2+2)+COUNTIF('Round 2 - Hole by Hole'!I117:I121,”=“&amp;I2+2)+COUNTIF('Round 2 - Hole by Hole'!I124:I128,”=“&amp;I2+2) +COUNTIF('Round 2 - Hole by Hole'!I131:I135,”=“&amp;I2+2) +COUNTIF('Round 2 - Hole by Hole'!I138:I142,”=“&amp;I2+2) +COUNTIF('Round 2 - Hole by Hole'!I145:I149,”=“&amp;I2+2))</f>
        <v>0</v>
      </c>
      <c r="J16" s="70">
        <f>(COUNTIF('Round 2 - Hole by Hole'!J5:J9,”=“&amp;J2+2)+COUNTIF('Round 2 - Hole by Hole'!J12:J16,”=“&amp;J2+2)+COUNTIF('Round 2 - Hole by Hole'!J19:J23,”=“&amp;J2+2)+COUNTIF('Round 2 - Hole by Hole'!J26:J30,”=“&amp;J2+2)+COUNTIF('Round 2 - Hole by Hole'!J33:J37,”=“&amp;J2+2)+COUNTIF('Round 2 - Hole by Hole'!J40:J44,”=“&amp;J2+2)+COUNTIF('Round 2 - Hole by Hole'!J47:J51,”=“&amp;J2+2)+COUNTIF('Round 2 - Hole by Hole'!J54:J58,”=“&amp;J2+2)+COUNTIF('Round 2 - Hole by Hole'!J61:J65,”=“&amp;J2+2)+COUNTIF('Round 2 - Hole by Hole'!J68:J72,”=“&amp;J2+2)+COUNTIF('Round 2 - Hole by Hole'!J75:J79,”=“&amp;J2+2)+COUNTIF('Round 2 - Hole by Hole'!J82:J86,”=“&amp;J2+2)+COUNTIF('Round 2 - Hole by Hole'!J89:J93,”=“&amp;J2+2)+COUNTIF('Round 2 - Hole by Hole'!J96:J100,”=“&amp;J2+2)+COUNTIF('Round 2 - Hole by Hole'!J103:J107,”=“&amp;J2+2)+COUNTIF('Round 2 - Hole by Hole'!J110:J114,”=“&amp;J2+2)+COUNTIF('Round 2 - Hole by Hole'!J117:J121,”=“&amp;J2+2)+COUNTIF('Round 2 - Hole by Hole'!J124:J128,”=“&amp;J2+2) +COUNTIF('Round 2 - Hole by Hole'!J131:J135,”=“&amp;J2+2) +COUNTIF('Round 2 - Hole by Hole'!J138:J142,”=“&amp;J2+2) +COUNTIF('Round 2 - Hole by Hole'!J145:J149,”=“&amp;J2+2))</f>
        <v>0</v>
      </c>
      <c r="K16" s="71"/>
      <c r="L16" s="70">
        <f>(COUNTIF('Round 2 - Hole by Hole'!L5:L9,”=“&amp;L2+2)+COUNTIF('Round 2 - Hole by Hole'!L12:L16,”=“&amp;L2+2)+COUNTIF('Round 2 - Hole by Hole'!L19:L23,”=“&amp;L2+2)+COUNTIF('Round 2 - Hole by Hole'!L26:L30,”=“&amp;L2+2)+COUNTIF('Round 2 - Hole by Hole'!L33:L37,”=“&amp;L2+2)+COUNTIF('Round 2 - Hole by Hole'!L40:L44,”=“&amp;L2+2)+COUNTIF('Round 2 - Hole by Hole'!L47:L51,”=“&amp;L2+2)+COUNTIF('Round 2 - Hole by Hole'!L54:L58,”=“&amp;L2+2)+COUNTIF('Round 2 - Hole by Hole'!L61:L65,”=“&amp;L2+2)+COUNTIF('Round 2 - Hole by Hole'!L68:L72,”=“&amp;L2+2)+COUNTIF('Round 2 - Hole by Hole'!L75:L79,”=“&amp;L2+2)+COUNTIF('Round 2 - Hole by Hole'!L82:L86,”=“&amp;L2+2)+COUNTIF('Round 2 - Hole by Hole'!L89:L93,”=“&amp;L2+2)+COUNTIF('Round 2 - Hole by Hole'!L96:L100,”=“&amp;L2+2)+COUNTIF('Round 2 - Hole by Hole'!L103:L107,”=“&amp;L2+2)+COUNTIF('Round 2 - Hole by Hole'!L110:L114,”=“&amp;L2+2)+COUNTIF('Round 2 - Hole by Hole'!L117:L121,”=“&amp;L2+2)+COUNTIF('Round 2 - Hole by Hole'!L124:L128,”=“&amp;L2+2) +COUNTIF('Round 2 - Hole by Hole'!L131:L135,”=“&amp;L2+2) +COUNTIF('Round 2 - Hole by Hole'!L138:L142,”=“&amp;L2+2) +COUNTIF('Round 2 - Hole by Hole'!L145:L149,”=“&amp;L2+2))</f>
        <v>0</v>
      </c>
      <c r="M16" s="108">
        <f>(COUNTIF('Round 2 - Hole by Hole'!M5:M9,”=“&amp;M2+2)+COUNTIF('Round 2 - Hole by Hole'!M12:M16,”=“&amp;M2+2)+COUNTIF('Round 2 - Hole by Hole'!M19:M23,”=“&amp;M2+2)+COUNTIF('Round 2 - Hole by Hole'!M26:M30,”=“&amp;M2+2)+COUNTIF('Round 2 - Hole by Hole'!M33:M37,”=“&amp;M2+2)+COUNTIF('Round 2 - Hole by Hole'!M40:M44,”=“&amp;M2+2)+COUNTIF('Round 2 - Hole by Hole'!M47:M51,”=“&amp;M2+2)+COUNTIF('Round 2 - Hole by Hole'!M54:M58,”=“&amp;M2+2)+COUNTIF('Round 2 - Hole by Hole'!M61:M65,”=“&amp;M2+2)+COUNTIF('Round 2 - Hole by Hole'!M68:M72,”=“&amp;M2+2)+COUNTIF('Round 2 - Hole by Hole'!M75:M79,”=“&amp;M2+2)+COUNTIF('Round 2 - Hole by Hole'!M82:M86,”=“&amp;M2+2)+COUNTIF('Round 2 - Hole by Hole'!M89:M93,”=“&amp;M2+2)+COUNTIF('Round 2 - Hole by Hole'!M96:M100,”=“&amp;M2+2)+COUNTIF('Round 2 - Hole by Hole'!M103:M107,”=“&amp;M2+2)+COUNTIF('Round 2 - Hole by Hole'!M110:M114,”=“&amp;M2+2)+COUNTIF('Round 2 - Hole by Hole'!M117:M121,”=“&amp;M2+2)+COUNTIF('Round 2 - Hole by Hole'!M124:M128,”=“&amp;M2+2) +COUNTIF('Round 2 - Hole by Hole'!M131:M135,”=“&amp;M2+2) +COUNTIF('Round 2 - Hole by Hole'!M138:M142,”=“&amp;M2+2) +COUNTIF('Round 2 - Hole by Hole'!M145:M149,”=“&amp;M2+2))</f>
        <v>0</v>
      </c>
      <c r="N16" s="70">
        <f>(COUNTIF('Round 2 - Hole by Hole'!N5:N9,”=“&amp;N2+2)+COUNTIF('Round 2 - Hole by Hole'!N12:N16,”=“&amp;N2+2)+COUNTIF('Round 2 - Hole by Hole'!N19:N23,”=“&amp;N2+2)+COUNTIF('Round 2 - Hole by Hole'!N26:N30,”=“&amp;N2+2)+COUNTIF('Round 2 - Hole by Hole'!N33:N37,”=“&amp;N2+2)+COUNTIF('Round 2 - Hole by Hole'!N40:N44,”=“&amp;N2+2)+COUNTIF('Round 2 - Hole by Hole'!N47:N51,”=“&amp;N2+2)+COUNTIF('Round 2 - Hole by Hole'!N54:N58,”=“&amp;N2+2)+COUNTIF('Round 2 - Hole by Hole'!N61:N65,”=“&amp;N2+2)+COUNTIF('Round 2 - Hole by Hole'!N68:N72,”=“&amp;N2+2)+COUNTIF('Round 2 - Hole by Hole'!N75:N79,”=“&amp;N2+2)+COUNTIF('Round 2 - Hole by Hole'!N82:N86,”=“&amp;N2+2)+COUNTIF('Round 2 - Hole by Hole'!N89:N93,”=“&amp;N2+2)+COUNTIF('Round 2 - Hole by Hole'!N96:N100,”=“&amp;N2+2)+COUNTIF('Round 2 - Hole by Hole'!N103:N107,”=“&amp;N2+2)+COUNTIF('Round 2 - Hole by Hole'!N110:N114,”=“&amp;N2+2)+COUNTIF('Round 2 - Hole by Hole'!N117:N121,”=“&amp;N2+2)+COUNTIF('Round 2 - Hole by Hole'!N124:N128,”=“&amp;N2+2) +COUNTIF('Round 2 - Hole by Hole'!N131:N135,”=“&amp;N2+2) +COUNTIF('Round 2 - Hole by Hole'!N138:N142,”=“&amp;N2+2) +COUNTIF('Round 2 - Hole by Hole'!N145:N149,”=“&amp;N2+2))</f>
        <v>0</v>
      </c>
      <c r="O16" s="108">
        <f>(COUNTIF('Round 2 - Hole by Hole'!O5:O9,”=“&amp;O2+2)+COUNTIF('Round 2 - Hole by Hole'!O12:O16,”=“&amp;O2+2)+COUNTIF('Round 2 - Hole by Hole'!O19:O23,”=“&amp;O2+2)+COUNTIF('Round 2 - Hole by Hole'!O26:O30,”=“&amp;O2+2)+COUNTIF('Round 2 - Hole by Hole'!O33:O37,”=“&amp;O2+2)+COUNTIF('Round 2 - Hole by Hole'!O40:O44,”=“&amp;O2+2)+COUNTIF('Round 2 - Hole by Hole'!O47:O51,”=“&amp;O2+2)+COUNTIF('Round 2 - Hole by Hole'!O54:O58,”=“&amp;O2+2)+COUNTIF('Round 2 - Hole by Hole'!O61:O65,”=“&amp;O2+2)+COUNTIF('Round 2 - Hole by Hole'!O68:O72,”=“&amp;O2+2)+COUNTIF('Round 2 - Hole by Hole'!O75:O79,”=“&amp;O2+2)+COUNTIF('Round 2 - Hole by Hole'!O82:O86,”=“&amp;O2+2)+COUNTIF('Round 2 - Hole by Hole'!O89:O93,”=“&amp;O2+2)+COUNTIF('Round 2 - Hole by Hole'!O96:O100,”=“&amp;O2+2)+COUNTIF('Round 2 - Hole by Hole'!O103:O107,”=“&amp;O2+2)+COUNTIF('Round 2 - Hole by Hole'!O110:O114,”=“&amp;O2+2)+COUNTIF('Round 2 - Hole by Hole'!O117:O121,”=“&amp;O2+2)+COUNTIF('Round 2 - Hole by Hole'!O124:O128,”=“&amp;O2+2) +COUNTIF('Round 2 - Hole by Hole'!O131:O135,”=“&amp;O2+2) +COUNTIF('Round 2 - Hole by Hole'!O138:O142,”=“&amp;O2+2) +COUNTIF('Round 2 - Hole by Hole'!O145:O149,”=“&amp;O2+2))</f>
        <v>0</v>
      </c>
      <c r="P16" s="70">
        <f>(COUNTIF('Round 2 - Hole by Hole'!P5:P9,”=“&amp;P2+2)+COUNTIF('Round 2 - Hole by Hole'!P12:P16,”=“&amp;P2+2)+COUNTIF('Round 2 - Hole by Hole'!P19:P23,”=“&amp;P2+2)+COUNTIF('Round 2 - Hole by Hole'!P26:P30,”=“&amp;P2+2)+COUNTIF('Round 2 - Hole by Hole'!P33:P37,”=“&amp;P2+2)+COUNTIF('Round 2 - Hole by Hole'!P40:P44,”=“&amp;P2+2)+COUNTIF('Round 2 - Hole by Hole'!P47:P51,”=“&amp;P2+2)+COUNTIF('Round 2 - Hole by Hole'!P54:P58,”=“&amp;P2+2)+COUNTIF('Round 2 - Hole by Hole'!P61:P65,”=“&amp;P2+2)+COUNTIF('Round 2 - Hole by Hole'!P68:P72,”=“&amp;P2+2)+COUNTIF('Round 2 - Hole by Hole'!P75:P79,”=“&amp;P2+2)+COUNTIF('Round 2 - Hole by Hole'!P82:P86,”=“&amp;P2+2)+COUNTIF('Round 2 - Hole by Hole'!P89:P93,”=“&amp;P2+2)+COUNTIF('Round 2 - Hole by Hole'!P96:P100,”=“&amp;P2+2)+COUNTIF('Round 2 - Hole by Hole'!P103:P107,”=“&amp;P2+2)+COUNTIF('Round 2 - Hole by Hole'!P110:P114,”=“&amp;P2+2)+COUNTIF('Round 2 - Hole by Hole'!P117:P121,”=“&amp;P2+2)+COUNTIF('Round 2 - Hole by Hole'!P124:P128,”=“&amp;P2+2) +COUNTIF('Round 2 - Hole by Hole'!P131:P135,”=“&amp;P2+2) +COUNTIF('Round 2 - Hole by Hole'!P138:P142,”=“&amp;P2+2) +COUNTIF('Round 2 - Hole by Hole'!P145:P149,”=“&amp;P2+2))</f>
        <v>0</v>
      </c>
      <c r="Q16" s="108">
        <f>(COUNTIF('Round 2 - Hole by Hole'!Q5:Q9,”=“&amp;Q2+2)+COUNTIF('Round 2 - Hole by Hole'!Q12:Q16,”=“&amp;Q2+2)+COUNTIF('Round 2 - Hole by Hole'!Q19:Q23,”=“&amp;Q2+2)+COUNTIF('Round 2 - Hole by Hole'!Q26:Q30,”=“&amp;Q2+2)+COUNTIF('Round 2 - Hole by Hole'!Q33:Q37,”=“&amp;Q2+2)+COUNTIF('Round 2 - Hole by Hole'!Q40:Q44,”=“&amp;Q2+2)+COUNTIF('Round 2 - Hole by Hole'!Q47:Q51,”=“&amp;Q2+2)+COUNTIF('Round 2 - Hole by Hole'!Q54:Q58,”=“&amp;Q2+2)+COUNTIF('Round 2 - Hole by Hole'!Q61:Q65,”=“&amp;Q2+2)+COUNTIF('Round 2 - Hole by Hole'!Q68:Q72,”=“&amp;Q2+2)+COUNTIF('Round 2 - Hole by Hole'!Q75:Q79,”=“&amp;Q2+2)+COUNTIF('Round 2 - Hole by Hole'!Q82:Q86,”=“&amp;Q2+2)+COUNTIF('Round 2 - Hole by Hole'!Q89:Q93,”=“&amp;Q2+2)+COUNTIF('Round 2 - Hole by Hole'!Q96:Q100,”=“&amp;Q2+2)+COUNTIF('Round 2 - Hole by Hole'!Q103:Q107,”=“&amp;Q2+2)+COUNTIF('Round 2 - Hole by Hole'!Q110:Q114,”=“&amp;Q2+2)+COUNTIF('Round 2 - Hole by Hole'!Q117:Q121,”=“&amp;Q2+2)+COUNTIF('Round 2 - Hole by Hole'!Q124:Q128,”=“&amp;Q2+2) +COUNTIF('Round 2 - Hole by Hole'!Q131:Q135,”=“&amp;Q2+2) +COUNTIF('Round 2 - Hole by Hole'!Q138:Q142,”=“&amp;Q2+2) +COUNTIF('Round 2 - Hole by Hole'!Q145:Q149,”=“&amp;Q2+2))</f>
        <v>0</v>
      </c>
      <c r="R16" s="70">
        <f>(COUNTIF('Round 2 - Hole by Hole'!R5:R9,”=“&amp;R2+2)+COUNTIF('Round 2 - Hole by Hole'!R12:R16,”=“&amp;R2+2)+COUNTIF('Round 2 - Hole by Hole'!R19:R23,”=“&amp;R2+2)+COUNTIF('Round 2 - Hole by Hole'!R26:R30,”=“&amp;R2+2)+COUNTIF('Round 2 - Hole by Hole'!R33:R37,”=“&amp;R2+2)+COUNTIF('Round 2 - Hole by Hole'!R40:R44,”=“&amp;R2+2)+COUNTIF('Round 2 - Hole by Hole'!R47:R51,”=“&amp;R2+2)+COUNTIF('Round 2 - Hole by Hole'!R54:R58,”=“&amp;R2+2)+COUNTIF('Round 2 - Hole by Hole'!R61:R65,”=“&amp;R2+2)+COUNTIF('Round 2 - Hole by Hole'!R68:R72,”=“&amp;R2+2)+COUNTIF('Round 2 - Hole by Hole'!R75:R79,”=“&amp;R2+2)+COUNTIF('Round 2 - Hole by Hole'!R82:R86,”=“&amp;R2+2)+COUNTIF('Round 2 - Hole by Hole'!R89:R93,”=“&amp;R2+2)+COUNTIF('Round 2 - Hole by Hole'!R96:R100,”=“&amp;R2+2)+COUNTIF('Round 2 - Hole by Hole'!R103:R107,”=“&amp;R2+2)+COUNTIF('Round 2 - Hole by Hole'!R110:R114,”=“&amp;R2+2)+COUNTIF('Round 2 - Hole by Hole'!R117:R121,”=“&amp;R2+2)+COUNTIF('Round 2 - Hole by Hole'!R124:R128,”=“&amp;R2+2) +COUNTIF('Round 2 - Hole by Hole'!R131:R135,”=“&amp;R2+2) +COUNTIF('Round 2 - Hole by Hole'!R138:R142,”=“&amp;R2+2) +COUNTIF('Round 2 - Hole by Hole'!R145:R149,”=“&amp;R2+2))</f>
        <v>0</v>
      </c>
      <c r="S16" s="108">
        <f>(COUNTIF('Round 2 - Hole by Hole'!S5:S9,”=“&amp;S2+2)+COUNTIF('Round 2 - Hole by Hole'!S12:S16,”=“&amp;S2+2)+COUNTIF('Round 2 - Hole by Hole'!S19:S23,”=“&amp;S2+2)+COUNTIF('Round 2 - Hole by Hole'!S26:S30,”=“&amp;S2+2)+COUNTIF('Round 2 - Hole by Hole'!S33:S37,”=“&amp;S2+2)+COUNTIF('Round 2 - Hole by Hole'!S40:S44,”=“&amp;S2+2)+COUNTIF('Round 2 - Hole by Hole'!S47:S51,”=“&amp;S2+2)+COUNTIF('Round 2 - Hole by Hole'!S54:S58,”=“&amp;S2+2)+COUNTIF('Round 2 - Hole by Hole'!S61:S65,”=“&amp;S2+2)+COUNTIF('Round 2 - Hole by Hole'!S68:S72,”=“&amp;S2+2)+COUNTIF('Round 2 - Hole by Hole'!S75:S79,”=“&amp;S2+2)+COUNTIF('Round 2 - Hole by Hole'!S82:S86,”=“&amp;S2+2)+COUNTIF('Round 2 - Hole by Hole'!S89:S93,”=“&amp;S2+2)+COUNTIF('Round 2 - Hole by Hole'!S96:S100,”=“&amp;S2+2)+COUNTIF('Round 2 - Hole by Hole'!S103:S107,”=“&amp;S2+2)+COUNTIF('Round 2 - Hole by Hole'!S110:S114,”=“&amp;S2+2)+COUNTIF('Round 2 - Hole by Hole'!S117:S121,”=“&amp;S2+2)+COUNTIF('Round 2 - Hole by Hole'!S124:S128,”=“&amp;S2+2) +COUNTIF('Round 2 - Hole by Hole'!S131:S135,”=“&amp;S2+2) +COUNTIF('Round 2 - Hole by Hole'!S138:S142,”=“&amp;S2+2) +COUNTIF('Round 2 - Hole by Hole'!S145:S149,”=“&amp;S2+2))</f>
        <v>0</v>
      </c>
      <c r="T16" s="70">
        <f>(COUNTIF('Round 2 - Hole by Hole'!T5:T9,”=“&amp;T2+2)+COUNTIF('Round 2 - Hole by Hole'!T12:T16,”=“&amp;T2+2)+COUNTIF('Round 2 - Hole by Hole'!T19:T23,”=“&amp;T2+2)+COUNTIF('Round 2 - Hole by Hole'!T26:T30,”=“&amp;T2+2)+COUNTIF('Round 2 - Hole by Hole'!T33:T37,”=“&amp;T2+2)+COUNTIF('Round 2 - Hole by Hole'!T40:T44,”=“&amp;T2+2)+COUNTIF('Round 2 - Hole by Hole'!T47:T51,”=“&amp;T2+2)+COUNTIF('Round 2 - Hole by Hole'!T54:T58,”=“&amp;T2+2)+COUNTIF('Round 2 - Hole by Hole'!T61:T65,”=“&amp;T2+2)+COUNTIF('Round 2 - Hole by Hole'!T68:T72,”=“&amp;T2+2)+COUNTIF('Round 2 - Hole by Hole'!T75:T79,”=“&amp;T2+2)+COUNTIF('Round 2 - Hole by Hole'!T82:T86,”=“&amp;T2+2)+COUNTIF('Round 2 - Hole by Hole'!T89:T93,”=“&amp;T2+2)+COUNTIF('Round 2 - Hole by Hole'!T96:T100,”=“&amp;T2+2)+COUNTIF('Round 2 - Hole by Hole'!T103:T107,”=“&amp;T2+2)+COUNTIF('Round 2 - Hole by Hole'!T110:T114,”=“&amp;T2+2)+COUNTIF('Round 2 - Hole by Hole'!T117:T121,”=“&amp;T2+2)+COUNTIF('Round 2 - Hole by Hole'!T124:T128,”=“&amp;T2+2) +COUNTIF('Round 2 - Hole by Hole'!T131:T135,”=“&amp;T2+2) +COUNTIF('Round 2 - Hole by Hole'!T138:T142,”=“&amp;T2+2) +COUNTIF('Round 2 - Hole by Hole'!T145:T149,”=“&amp;T2+2))</f>
        <v>0</v>
      </c>
      <c r="U16" s="72"/>
      <c r="V16" s="73"/>
    </row>
    <row r="17" spans="1:22">
      <c r="A17" s="61" t="s">
        <v>36</v>
      </c>
      <c r="B17" s="70">
        <f>(COUNTIF('Round 2 - Hole by Hole'!B5:B9,"&gt;"&amp;B2+2.1)+COUNTIF('Round 2 - Hole by Hole'!B12:B16,"&gt;"&amp;B2+2.1)+COUNTIF('Round 2 - Hole by Hole'!B19:B23,"&gt;"&amp;B2+2.1)+COUNTIF('Round 2 - Hole by Hole'!B26:B30,"&gt;"&amp;B2+2.1)+COUNTIF('Round 2 - Hole by Hole'!B33:B37,"&gt;"&amp;B2+2.1)+COUNTIF('Round 2 - Hole by Hole'!B40:B44,"&gt;"&amp;B2+2.1)+COUNTIF('Round 2 - Hole by Hole'!B47:B51,"&gt;"&amp;B2+2.1)+COUNTIF('Round 2 - Hole by Hole'!B54:B58,"&gt;"&amp;B2+2.1)+COUNTIF('Round 2 - Hole by Hole'!B61:B65,"&gt;"&amp;B2+2.1)+COUNTIF('Round 2 - Hole by Hole'!B68:B72,"&gt;"&amp;B2+2.1)+COUNTIF('Round 2 - Hole by Hole'!B75:B79,"&gt;"&amp;B2+2.1)+COUNTIF('Round 2 - Hole by Hole'!B82:B86,"&gt;"&amp;B2+2.1)+COUNTIF('Round 2 - Hole by Hole'!B89:B93,"&gt;"&amp;B2+2.1)+COUNTIF('Round 2 - Hole by Hole'!B96:B100,"&gt;"&amp;B2+2.1)+COUNTIF('Round 2 - Hole by Hole'!B103:B107,"&gt;"&amp;B2+2.1)+COUNTIF('Round 2 - Hole by Hole'!B110:B114,"&gt;"&amp;B2+2.1)+COUNTIF('Round 2 - Hole by Hole'!B117:B121,"&gt;"&amp;B2+2.1)+COUNTIF('Round 2 - Hole by Hole'!B124:B128,"&gt;"&amp;B2+2.1) +COUNTIF('Round 2 - Hole by Hole'!B131:B135,"&gt;"&amp;B2+2.1) +COUNTIF('Round 2 - Hole by Hole'!B138:B142,"&gt;"&amp;B2+2.1) +COUNTIF('Round 2 - Hole by Hole'!B145:B149,"&gt;"&amp;B2+2.1))</f>
        <v>6</v>
      </c>
      <c r="C17" s="108">
        <f>(COUNTIF('Round 2 - Hole by Hole'!C5:C9,"&gt;"&amp;C2+2.1)+COUNTIF('Round 2 - Hole by Hole'!C12:C16,"&gt;"&amp;C2+2.1)+COUNTIF('Round 2 - Hole by Hole'!C19:C23,"&gt;"&amp;C2+2.1)+COUNTIF('Round 2 - Hole by Hole'!C26:C30,"&gt;"&amp;C2+2.1)+COUNTIF('Round 2 - Hole by Hole'!C33:C37,"&gt;"&amp;C2+2.1)+COUNTIF('Round 2 - Hole by Hole'!C40:C44,"&gt;"&amp;C2+2.1)+COUNTIF('Round 2 - Hole by Hole'!C47:C51,"&gt;"&amp;C2+2.1)+COUNTIF('Round 2 - Hole by Hole'!C54:C58,"&gt;"&amp;C2+2.1)+COUNTIF('Round 2 - Hole by Hole'!C61:C65,"&gt;"&amp;C2+2.1)+COUNTIF('Round 2 - Hole by Hole'!C68:C72,"&gt;"&amp;C2+2.1)+COUNTIF('Round 2 - Hole by Hole'!C75:C79,"&gt;"&amp;C2+2.1)+COUNTIF('Round 2 - Hole by Hole'!C82:C86,"&gt;"&amp;C2+2.1)+COUNTIF('Round 2 - Hole by Hole'!C89:C93,"&gt;"&amp;C2+2.1)+COUNTIF('Round 2 - Hole by Hole'!C96:C100,"&gt;"&amp;C2+2.1)+COUNTIF('Round 2 - Hole by Hole'!C103:C107,"&gt;"&amp;C2+2.1)+COUNTIF('Round 2 - Hole by Hole'!C110:C114,"&gt;"&amp;C2+2.1)+COUNTIF('Round 2 - Hole by Hole'!C117:C121,"&gt;"&amp;C2+2.1)+COUNTIF('Round 2 - Hole by Hole'!C124:C128,"&gt;"&amp;C2+2.1) +COUNTIF('Round 2 - Hole by Hole'!C131:C135,"&gt;"&amp;C2+2.1) +COUNTIF('Round 2 - Hole by Hole'!C138:C142,"&gt;"&amp;C2+2.1) +COUNTIF('Round 2 - Hole by Hole'!C145:C149,"&gt;"&amp;C2+2.1))</f>
        <v>4</v>
      </c>
      <c r="D17" s="70">
        <f>(COUNTIF('Round 2 - Hole by Hole'!D5:D9,"&gt;"&amp;D2+2.1)+COUNTIF('Round 2 - Hole by Hole'!D12:D16,"&gt;"&amp;D2+2.1)+COUNTIF('Round 2 - Hole by Hole'!D19:D23,"&gt;"&amp;D2+2.1)+COUNTIF('Round 2 - Hole by Hole'!D26:D30,"&gt;"&amp;D2+2.1)+COUNTIF('Round 2 - Hole by Hole'!D33:D37,"&gt;"&amp;D2+2.1)+COUNTIF('Round 2 - Hole by Hole'!D40:D44,"&gt;"&amp;D2+2.1)+COUNTIF('Round 2 - Hole by Hole'!D47:D51,"&gt;"&amp;D2+2.1)+COUNTIF('Round 2 - Hole by Hole'!D54:D58,"&gt;"&amp;D2+2.1)+COUNTIF('Round 2 - Hole by Hole'!D61:D65,"&gt;"&amp;D2+2.1)+COUNTIF('Round 2 - Hole by Hole'!D68:D72,"&gt;"&amp;D2+2.1)+COUNTIF('Round 2 - Hole by Hole'!D75:D79,"&gt;"&amp;D2+2.1)+COUNTIF('Round 2 - Hole by Hole'!D82:D86,"&gt;"&amp;D2+2.1)+COUNTIF('Round 2 - Hole by Hole'!D89:D93,"&gt;"&amp;D2+2.1)+COUNTIF('Round 2 - Hole by Hole'!D96:D100,"&gt;"&amp;D2+2.1)+COUNTIF('Round 2 - Hole by Hole'!D103:D107,"&gt;"&amp;D2+2.1)+COUNTIF('Round 2 - Hole by Hole'!D110:D114,"&gt;"&amp;D2+2.1)+COUNTIF('Round 2 - Hole by Hole'!D117:D121,"&gt;"&amp;D2+2.1)+COUNTIF('Round 2 - Hole by Hole'!D124:D128,"&gt;"&amp;D2+2.1) +COUNTIF('Round 2 - Hole by Hole'!D131:D135,"&gt;"&amp;D2+2.1) +COUNTIF('Round 2 - Hole by Hole'!D138:D142,"&gt;"&amp;D2+2.1) +COUNTIF('Round 2 - Hole by Hole'!D145:D149,"&gt;"&amp;D2+2.1))</f>
        <v>6</v>
      </c>
      <c r="E17" s="108">
        <f>(COUNTIF('Round 2 - Hole by Hole'!E5:E9,"&gt;"&amp;E2+2.1)+COUNTIF('Round 2 - Hole by Hole'!E12:E16,"&gt;"&amp;E2+2.1)+COUNTIF('Round 2 - Hole by Hole'!E19:E23,"&gt;"&amp;E2+2.1)+COUNTIF('Round 2 - Hole by Hole'!E26:E30,"&gt;"&amp;E2+2.1)+COUNTIF('Round 2 - Hole by Hole'!E33:E37,"&gt;"&amp;E2+2.1)+COUNTIF('Round 2 - Hole by Hole'!E40:E44,"&gt;"&amp;E2+2.1)+COUNTIF('Round 2 - Hole by Hole'!E47:E51,"&gt;"&amp;E2+2.1)+COUNTIF('Round 2 - Hole by Hole'!E54:E58,"&gt;"&amp;E2+2.1)+COUNTIF('Round 2 - Hole by Hole'!E61:E65,"&gt;"&amp;E2+2.1)+COUNTIF('Round 2 - Hole by Hole'!E68:E72,"&gt;"&amp;E2+2.1)+COUNTIF('Round 2 - Hole by Hole'!E75:E79,"&gt;"&amp;E2+2.1)+COUNTIF('Round 2 - Hole by Hole'!E82:E86,"&gt;"&amp;E2+2.1)+COUNTIF('Round 2 - Hole by Hole'!E89:E93,"&gt;"&amp;E2+2.1)+COUNTIF('Round 2 - Hole by Hole'!E96:E100,"&gt;"&amp;E2+2.1)+COUNTIF('Round 2 - Hole by Hole'!E103:E107,"&gt;"&amp;E2+2.1)+COUNTIF('Round 2 - Hole by Hole'!E110:E114,"&gt;"&amp;E2+2.1)+COUNTIF('Round 2 - Hole by Hole'!E117:E121,"&gt;"&amp;E2+2.1)+COUNTIF('Round 2 - Hole by Hole'!E124:E128,"&gt;"&amp;E2+2.1) +COUNTIF('Round 2 - Hole by Hole'!E131:E135,"&gt;"&amp;E2+2.1) +COUNTIF('Round 2 - Hole by Hole'!E138:E142,"&gt;"&amp;E2+2.1) +COUNTIF('Round 2 - Hole by Hole'!E145:E149,"&gt;"&amp;E2+2.1))</f>
        <v>9</v>
      </c>
      <c r="F17" s="70">
        <f>(COUNTIF('Round 2 - Hole by Hole'!F5:F9,"&gt;"&amp;F2+2.1)+COUNTIF('Round 2 - Hole by Hole'!F12:F16,"&gt;"&amp;F2+2.1)+COUNTIF('Round 2 - Hole by Hole'!F19:F23,"&gt;"&amp;F2+2.1)+COUNTIF('Round 2 - Hole by Hole'!F26:F30,"&gt;"&amp;F2+2.1)+COUNTIF('Round 2 - Hole by Hole'!F33:F37,"&gt;"&amp;F2+2.1)+COUNTIF('Round 2 - Hole by Hole'!F40:F44,"&gt;"&amp;F2+2.1)+COUNTIF('Round 2 - Hole by Hole'!F47:F51,"&gt;"&amp;F2+2.1)+COUNTIF('Round 2 - Hole by Hole'!F54:F58,"&gt;"&amp;F2+2.1)+COUNTIF('Round 2 - Hole by Hole'!F61:F65,"&gt;"&amp;F2+2.1)+COUNTIF('Round 2 - Hole by Hole'!F68:F72,"&gt;"&amp;F2+2.1)+COUNTIF('Round 2 - Hole by Hole'!F75:F79,"&gt;"&amp;F2+2.1)+COUNTIF('Round 2 - Hole by Hole'!F82:F86,"&gt;"&amp;F2+2.1)+COUNTIF('Round 2 - Hole by Hole'!F89:F93,"&gt;"&amp;F2+2.1)+COUNTIF('Round 2 - Hole by Hole'!F96:F100,"&gt;"&amp;F2+2.1)+COUNTIF('Round 2 - Hole by Hole'!F103:F107,"&gt;"&amp;F2+2.1)+COUNTIF('Round 2 - Hole by Hole'!F110:F114,"&gt;"&amp;F2+2.1)+COUNTIF('Round 2 - Hole by Hole'!F117:F121,"&gt;"&amp;F2+2.1)+COUNTIF('Round 2 - Hole by Hole'!F124:F128,"&gt;"&amp;F2+2.1) +COUNTIF('Round 2 - Hole by Hole'!F131:F135,"&gt;"&amp;F2+2.1) +COUNTIF('Round 2 - Hole by Hole'!F138:F142,"&gt;"&amp;F2+2.1) +COUNTIF('Round 2 - Hole by Hole'!F145:F149,"&gt;"&amp;F2+2.1))</f>
        <v>4</v>
      </c>
      <c r="G17" s="108">
        <f>(COUNTIF('Round 2 - Hole by Hole'!G5:G9,"&gt;"&amp;G2+2.1)+COUNTIF('Round 2 - Hole by Hole'!G12:G16,"&gt;"&amp;G2+2.1)+COUNTIF('Round 2 - Hole by Hole'!G19:G23,"&gt;"&amp;G2+2.1)+COUNTIF('Round 2 - Hole by Hole'!G26:G30,"&gt;"&amp;G2+2.1)+COUNTIF('Round 2 - Hole by Hole'!G33:G37,"&gt;"&amp;G2+2.1)+COUNTIF('Round 2 - Hole by Hole'!G40:G44,"&gt;"&amp;G2+2.1)+COUNTIF('Round 2 - Hole by Hole'!G47:G51,"&gt;"&amp;G2+2.1)+COUNTIF('Round 2 - Hole by Hole'!G54:G58,"&gt;"&amp;G2+2.1)+COUNTIF('Round 2 - Hole by Hole'!G61:G65,"&gt;"&amp;G2+2.1)+COUNTIF('Round 2 - Hole by Hole'!G68:G72,"&gt;"&amp;G2+2.1)+COUNTIF('Round 2 - Hole by Hole'!G75:G79,"&gt;"&amp;G2+2.1)+COUNTIF('Round 2 - Hole by Hole'!G82:G86,"&gt;"&amp;G2+2.1)+COUNTIF('Round 2 - Hole by Hole'!G89:G93,"&gt;"&amp;G2+2.1)+COUNTIF('Round 2 - Hole by Hole'!G96:G100,"&gt;"&amp;G2+2.1)+COUNTIF('Round 2 - Hole by Hole'!G103:G107,"&gt;"&amp;G2+2.1)+COUNTIF('Round 2 - Hole by Hole'!G110:G114,"&gt;"&amp;G2+2.1)+COUNTIF('Round 2 - Hole by Hole'!G117:G121,"&gt;"&amp;G2+2.1)+COUNTIF('Round 2 - Hole by Hole'!G124:G128,"&gt;"&amp;G2+2.1) +COUNTIF('Round 2 - Hole by Hole'!G131:G135,"&gt;"&amp;G2+2.1) +COUNTIF('Round 2 - Hole by Hole'!G138:G142,"&gt;"&amp;G2+2.1) +COUNTIF('Round 2 - Hole by Hole'!G145:G149,"&gt;"&amp;G2+2.1))</f>
        <v>2</v>
      </c>
      <c r="H17" s="70">
        <f>(COUNTIF('Round 2 - Hole by Hole'!H5:H9,"&gt;"&amp;H2+2.1)+COUNTIF('Round 2 - Hole by Hole'!H12:H16,"&gt;"&amp;H2+2.1)+COUNTIF('Round 2 - Hole by Hole'!H19:H23,"&gt;"&amp;H2+2.1)+COUNTIF('Round 2 - Hole by Hole'!H26:H30,"&gt;"&amp;H2+2.1)+COUNTIF('Round 2 - Hole by Hole'!H33:H37,"&gt;"&amp;H2+2.1)+COUNTIF('Round 2 - Hole by Hole'!H40:H44,"&gt;"&amp;H2+2.1)+COUNTIF('Round 2 - Hole by Hole'!H47:H51,"&gt;"&amp;H2+2.1)+COUNTIF('Round 2 - Hole by Hole'!H54:H58,"&gt;"&amp;H2+2.1)+COUNTIF('Round 2 - Hole by Hole'!H61:H65,"&gt;"&amp;H2+2.1)+COUNTIF('Round 2 - Hole by Hole'!H68:H72,"&gt;"&amp;H2+2.1)+COUNTIF('Round 2 - Hole by Hole'!H75:H79,"&gt;"&amp;H2+2.1)+COUNTIF('Round 2 - Hole by Hole'!H82:H86,"&gt;"&amp;H2+2.1)+COUNTIF('Round 2 - Hole by Hole'!H89:H93,"&gt;"&amp;H2+2.1)+COUNTIF('Round 2 - Hole by Hole'!H96:H100,"&gt;"&amp;H2+2.1)+COUNTIF('Round 2 - Hole by Hole'!H103:H107,"&gt;"&amp;H2+2.1)+COUNTIF('Round 2 - Hole by Hole'!H110:H114,"&gt;"&amp;H2+2.1)+COUNTIF('Round 2 - Hole by Hole'!H117:H121,"&gt;"&amp;H2+2.1)+COUNTIF('Round 2 - Hole by Hole'!H124:H128,"&gt;"&amp;H2+2.1) +COUNTIF('Round 2 - Hole by Hole'!H131:H135,"&gt;"&amp;H2+2.1) +COUNTIF('Round 2 - Hole by Hole'!H138:H142,"&gt;"&amp;H2+2.1) +COUNTIF('Round 2 - Hole by Hole'!H145:H149,"&gt;"&amp;H2+2.1))</f>
        <v>3</v>
      </c>
      <c r="I17" s="108">
        <f>(COUNTIF('Round 2 - Hole by Hole'!I5:I9,"&gt;"&amp;I2+2.1)+COUNTIF('Round 2 - Hole by Hole'!I12:I16,"&gt;"&amp;I2+2.1)+COUNTIF('Round 2 - Hole by Hole'!I19:I23,"&gt;"&amp;I2+2.1)+COUNTIF('Round 2 - Hole by Hole'!I26:I30,"&gt;"&amp;I2+2.1)+COUNTIF('Round 2 - Hole by Hole'!I33:I37,"&gt;"&amp;I2+2.1)+COUNTIF('Round 2 - Hole by Hole'!I40:I44,"&gt;"&amp;I2+2.1)+COUNTIF('Round 2 - Hole by Hole'!I47:I51,"&gt;"&amp;I2+2.1)+COUNTIF('Round 2 - Hole by Hole'!I54:I58,"&gt;"&amp;I2+2.1)+COUNTIF('Round 2 - Hole by Hole'!I61:I65,"&gt;"&amp;I2+2.1)+COUNTIF('Round 2 - Hole by Hole'!I68:I72,"&gt;"&amp;I2+2.1)+COUNTIF('Round 2 - Hole by Hole'!I75:I79,"&gt;"&amp;I2+2.1)+COUNTIF('Round 2 - Hole by Hole'!I82:I86,"&gt;"&amp;I2+2.1)+COUNTIF('Round 2 - Hole by Hole'!I89:I93,"&gt;"&amp;I2+2.1)+COUNTIF('Round 2 - Hole by Hole'!I96:I100,"&gt;"&amp;I2+2.1)+COUNTIF('Round 2 - Hole by Hole'!I103:I107,"&gt;"&amp;I2+2.1)+COUNTIF('Round 2 - Hole by Hole'!I110:I114,"&gt;"&amp;I2+2.1)+COUNTIF('Round 2 - Hole by Hole'!I117:I121,"&gt;"&amp;I2+2.1)+COUNTIF('Round 2 - Hole by Hole'!I124:I128,"&gt;"&amp;I2+2.1) +COUNTIF('Round 2 - Hole by Hole'!I131:I135,"&gt;"&amp;I2+2.1) +COUNTIF('Round 2 - Hole by Hole'!I138:I142,"&gt;"&amp;I2+2.1) +COUNTIF('Round 2 - Hole by Hole'!I145:I149,"&gt;"&amp;I2+2.1))</f>
        <v>10</v>
      </c>
      <c r="J17" s="70">
        <f>(COUNTIF('Round 2 - Hole by Hole'!J5:J9,"&gt;"&amp;J2+2.1)+COUNTIF('Round 2 - Hole by Hole'!J12:J16,"&gt;"&amp;J2+2.1)+COUNTIF('Round 2 - Hole by Hole'!J19:J23,"&gt;"&amp;J2+2.1)+COUNTIF('Round 2 - Hole by Hole'!J26:J30,"&gt;"&amp;J2+2.1)+COUNTIF('Round 2 - Hole by Hole'!J33:J37,"&gt;"&amp;J2+2.1)+COUNTIF('Round 2 - Hole by Hole'!J40:J44,"&gt;"&amp;J2+2.1)+COUNTIF('Round 2 - Hole by Hole'!J47:J51,"&gt;"&amp;J2+2.1)+COUNTIF('Round 2 - Hole by Hole'!J54:J58,"&gt;"&amp;J2+2.1)+COUNTIF('Round 2 - Hole by Hole'!J61:J65,"&gt;"&amp;J2+2.1)+COUNTIF('Round 2 - Hole by Hole'!J68:J72,"&gt;"&amp;J2+2.1)+COUNTIF('Round 2 - Hole by Hole'!J75:J79,"&gt;"&amp;J2+2.1)+COUNTIF('Round 2 - Hole by Hole'!J82:J86,"&gt;"&amp;J2+2.1)+COUNTIF('Round 2 - Hole by Hole'!J89:J93,"&gt;"&amp;J2+2.1)+COUNTIF('Round 2 - Hole by Hole'!J96:J100,"&gt;"&amp;J2+2.1)+COUNTIF('Round 2 - Hole by Hole'!J103:J107,"&gt;"&amp;J2+2.1)+COUNTIF('Round 2 - Hole by Hole'!J110:J114,"&gt;"&amp;J2+2.1)+COUNTIF('Round 2 - Hole by Hole'!J117:J121,"&gt;"&amp;J2+2.1)+COUNTIF('Round 2 - Hole by Hole'!J124:J128,"&gt;"&amp;J2+2.1) +COUNTIF('Round 2 - Hole by Hole'!J131:J135,"&gt;"&amp;J2+2.1) +COUNTIF('Round 2 - Hole by Hole'!J138:J142,"&gt;"&amp;J2+2.1) +COUNTIF('Round 2 - Hole by Hole'!J145:J149,"&gt;"&amp;J2+2.1))</f>
        <v>8</v>
      </c>
      <c r="K17" s="71"/>
      <c r="L17" s="70">
        <f>(COUNTIF('Round 2 - Hole by Hole'!L5:L9,"&gt;"&amp;L2+2.1)+COUNTIF('Round 2 - Hole by Hole'!L12:L16,"&gt;"&amp;L2+2.1)+COUNTIF('Round 2 - Hole by Hole'!L19:L23,"&gt;"&amp;L2+2.1)+COUNTIF('Round 2 - Hole by Hole'!L26:L30,"&gt;"&amp;L2+2.1)+COUNTIF('Round 2 - Hole by Hole'!L33:L37,"&gt;"&amp;L2+2.1)+COUNTIF('Round 2 - Hole by Hole'!L40:L44,"&gt;"&amp;L2+2.1)+COUNTIF('Round 2 - Hole by Hole'!L47:L51,"&gt;"&amp;L2+2.1)+COUNTIF('Round 2 - Hole by Hole'!L54:L58,"&gt;"&amp;L2+2.1)+COUNTIF('Round 2 - Hole by Hole'!L61:L65,"&gt;"&amp;L2+2.1)+COUNTIF('Round 2 - Hole by Hole'!L68:L72,"&gt;"&amp;L2+2.1)+COUNTIF('Round 2 - Hole by Hole'!L75:L79,"&gt;"&amp;L2+2.1)+COUNTIF('Round 2 - Hole by Hole'!L82:L86,"&gt;"&amp;L2+2.1)+COUNTIF('Round 2 - Hole by Hole'!L89:L93,"&gt;"&amp;L2+2.1)+COUNTIF('Round 2 - Hole by Hole'!L96:L100,"&gt;"&amp;L2+2.1)+COUNTIF('Round 2 - Hole by Hole'!L103:L107,"&gt;"&amp;L2+2.1)+COUNTIF('Round 2 - Hole by Hole'!L110:L114,"&gt;"&amp;L2+2.1)+COUNTIF('Round 2 - Hole by Hole'!L117:L121,"&gt;"&amp;L2+2.1)+COUNTIF('Round 2 - Hole by Hole'!L124:L128,"&gt;"&amp;L2+2.1) +COUNTIF('Round 2 - Hole by Hole'!L131:L135,"&gt;"&amp;L2+2.1) +COUNTIF('Round 2 - Hole by Hole'!L138:L142,"&gt;"&amp;L2+2.1) +COUNTIF('Round 2 - Hole by Hole'!L145:L149,"&gt;"&amp;L2+2.1))</f>
        <v>4</v>
      </c>
      <c r="M17" s="108">
        <f>(COUNTIF('Round 2 - Hole by Hole'!M5:M9,"&gt;"&amp;M2+2.1)+COUNTIF('Round 2 - Hole by Hole'!M12:M16,"&gt;"&amp;M2+2.1)+COUNTIF('Round 2 - Hole by Hole'!M19:M23,"&gt;"&amp;M2+2.1)+COUNTIF('Round 2 - Hole by Hole'!M26:M30,"&gt;"&amp;M2+2.1)+COUNTIF('Round 2 - Hole by Hole'!M33:M37,"&gt;"&amp;M2+2.1)+COUNTIF('Round 2 - Hole by Hole'!M40:M44,"&gt;"&amp;M2+2.1)+COUNTIF('Round 2 - Hole by Hole'!M47:M51,"&gt;"&amp;M2+2.1)+COUNTIF('Round 2 - Hole by Hole'!M54:M58,"&gt;"&amp;M2+2.1)+COUNTIF('Round 2 - Hole by Hole'!M61:M65,"&gt;"&amp;M2+2.1)+COUNTIF('Round 2 - Hole by Hole'!M68:M72,"&gt;"&amp;M2+2.1)+COUNTIF('Round 2 - Hole by Hole'!M75:M79,"&gt;"&amp;M2+2.1)+COUNTIF('Round 2 - Hole by Hole'!M82:M86,"&gt;"&amp;M2+2.1)+COUNTIF('Round 2 - Hole by Hole'!M89:M93,"&gt;"&amp;M2+2.1)+COUNTIF('Round 2 - Hole by Hole'!M96:M100,"&gt;"&amp;M2+2.1)+COUNTIF('Round 2 - Hole by Hole'!M103:M107,"&gt;"&amp;M2+2.1)+COUNTIF('Round 2 - Hole by Hole'!M110:M114,"&gt;"&amp;M2+2.1)+COUNTIF('Round 2 - Hole by Hole'!M117:M121,"&gt;"&amp;M2+2.1)+COUNTIF('Round 2 - Hole by Hole'!M124:M128,"&gt;"&amp;M2+2.1) +COUNTIF('Round 2 - Hole by Hole'!M131:M135,"&gt;"&amp;M2+2.1) +COUNTIF('Round 2 - Hole by Hole'!M138:M142,"&gt;"&amp;M2+2.1) +COUNTIF('Round 2 - Hole by Hole'!M145:M149,"&gt;"&amp;M2+2.1))</f>
        <v>15</v>
      </c>
      <c r="N17" s="70">
        <f>(COUNTIF('Round 2 - Hole by Hole'!N5:N9,"&gt;"&amp;N2+2.1)+COUNTIF('Round 2 - Hole by Hole'!N12:N16,"&gt;"&amp;N2+2.1)+COUNTIF('Round 2 - Hole by Hole'!N19:N23,"&gt;"&amp;N2+2.1)+COUNTIF('Round 2 - Hole by Hole'!N26:N30,"&gt;"&amp;N2+2.1)+COUNTIF('Round 2 - Hole by Hole'!N33:N37,"&gt;"&amp;N2+2.1)+COUNTIF('Round 2 - Hole by Hole'!N40:N44,"&gt;"&amp;N2+2.1)+COUNTIF('Round 2 - Hole by Hole'!N47:N51,"&gt;"&amp;N2+2.1)+COUNTIF('Round 2 - Hole by Hole'!N54:N58,"&gt;"&amp;N2+2.1)+COUNTIF('Round 2 - Hole by Hole'!N61:N65,"&gt;"&amp;N2+2.1)+COUNTIF('Round 2 - Hole by Hole'!N68:N72,"&gt;"&amp;N2+2.1)+COUNTIF('Round 2 - Hole by Hole'!N75:N79,"&gt;"&amp;N2+2.1)+COUNTIF('Round 2 - Hole by Hole'!N82:N86,"&gt;"&amp;N2+2.1)+COUNTIF('Round 2 - Hole by Hole'!N89:N93,"&gt;"&amp;N2+2.1)+COUNTIF('Round 2 - Hole by Hole'!N96:N100,"&gt;"&amp;N2+2.1)+COUNTIF('Round 2 - Hole by Hole'!N103:N107,"&gt;"&amp;N2+2.1)+COUNTIF('Round 2 - Hole by Hole'!N110:N114,"&gt;"&amp;N2+2.1)+COUNTIF('Round 2 - Hole by Hole'!N117:N121,"&gt;"&amp;N2+2.1)+COUNTIF('Round 2 - Hole by Hole'!N124:N128,"&gt;"&amp;N2+2.1) +COUNTIF('Round 2 - Hole by Hole'!N131:N135,"&gt;"&amp;N2+2.1) +COUNTIF('Round 2 - Hole by Hole'!N138:N142,"&gt;"&amp;N2+2.1) +COUNTIF('Round 2 - Hole by Hole'!N145:N149,"&gt;"&amp;N2+2.1))</f>
        <v>2</v>
      </c>
      <c r="O17" s="108">
        <f>(COUNTIF('Round 2 - Hole by Hole'!O5:O9,"&gt;"&amp;O2+2.1)+COUNTIF('Round 2 - Hole by Hole'!O12:O16,"&gt;"&amp;O2+2.1)+COUNTIF('Round 2 - Hole by Hole'!O19:O23,"&gt;"&amp;O2+2.1)+COUNTIF('Round 2 - Hole by Hole'!O26:O30,"&gt;"&amp;O2+2.1)+COUNTIF('Round 2 - Hole by Hole'!O33:O37,"&gt;"&amp;O2+2.1)+COUNTIF('Round 2 - Hole by Hole'!O40:O44,"&gt;"&amp;O2+2.1)+COUNTIF('Round 2 - Hole by Hole'!O47:O51,"&gt;"&amp;O2+2.1)+COUNTIF('Round 2 - Hole by Hole'!O54:O58,"&gt;"&amp;O2+2.1)+COUNTIF('Round 2 - Hole by Hole'!O61:O65,"&gt;"&amp;O2+2.1)+COUNTIF('Round 2 - Hole by Hole'!O68:O72,"&gt;"&amp;O2+2.1)+COUNTIF('Round 2 - Hole by Hole'!O75:O79,"&gt;"&amp;O2+2.1)+COUNTIF('Round 2 - Hole by Hole'!O82:O86,"&gt;"&amp;O2+2.1)+COUNTIF('Round 2 - Hole by Hole'!O89:O93,"&gt;"&amp;O2+2.1)+COUNTIF('Round 2 - Hole by Hole'!O96:O100,"&gt;"&amp;O2+2.1)+COUNTIF('Round 2 - Hole by Hole'!O103:O107,"&gt;"&amp;O2+2.1)+COUNTIF('Round 2 - Hole by Hole'!O110:O114,"&gt;"&amp;O2+2.1)+COUNTIF('Round 2 - Hole by Hole'!O117:O121,"&gt;"&amp;O2+2.1)+COUNTIF('Round 2 - Hole by Hole'!O124:O128,"&gt;"&amp;O2+2.1) +COUNTIF('Round 2 - Hole by Hole'!O131:O135,"&gt;"&amp;O2+2.1) +COUNTIF('Round 2 - Hole by Hole'!O138:O142,"&gt;"&amp;O2+2.1) +COUNTIF('Round 2 - Hole by Hole'!O145:O149,"&gt;"&amp;O2+2.1))</f>
        <v>4</v>
      </c>
      <c r="P17" s="70">
        <f>(COUNTIF('Round 2 - Hole by Hole'!P5:P9,"&gt;"&amp;P2+2.1)+COUNTIF('Round 2 - Hole by Hole'!P12:P16,"&gt;"&amp;P2+2.1)+COUNTIF('Round 2 - Hole by Hole'!P19:P23,"&gt;"&amp;P2+2.1)+COUNTIF('Round 2 - Hole by Hole'!P26:P30,"&gt;"&amp;P2+2.1)+COUNTIF('Round 2 - Hole by Hole'!P33:P37,"&gt;"&amp;P2+2.1)+COUNTIF('Round 2 - Hole by Hole'!P40:P44,"&gt;"&amp;P2+2.1)+COUNTIF('Round 2 - Hole by Hole'!P47:P51,"&gt;"&amp;P2+2.1)+COUNTIF('Round 2 - Hole by Hole'!P54:P58,"&gt;"&amp;P2+2.1)+COUNTIF('Round 2 - Hole by Hole'!P61:P65,"&gt;"&amp;P2+2.1)+COUNTIF('Round 2 - Hole by Hole'!P68:P72,"&gt;"&amp;P2+2.1)+COUNTIF('Round 2 - Hole by Hole'!P75:P79,"&gt;"&amp;P2+2.1)+COUNTIF('Round 2 - Hole by Hole'!P82:P86,"&gt;"&amp;P2+2.1)+COUNTIF('Round 2 - Hole by Hole'!P89:P93,"&gt;"&amp;P2+2.1)+COUNTIF('Round 2 - Hole by Hole'!P96:P100,"&gt;"&amp;P2+2.1)+COUNTIF('Round 2 - Hole by Hole'!P103:P107,"&gt;"&amp;P2+2.1)+COUNTIF('Round 2 - Hole by Hole'!P110:P114,"&gt;"&amp;P2+2.1)+COUNTIF('Round 2 - Hole by Hole'!P117:P121,"&gt;"&amp;P2+2.1)+COUNTIF('Round 2 - Hole by Hole'!P124:P128,"&gt;"&amp;P2+2.1) +COUNTIF('Round 2 - Hole by Hole'!P131:P135,"&gt;"&amp;P2+2.1) +COUNTIF('Round 2 - Hole by Hole'!P138:P142,"&gt;"&amp;P2+2.1) +COUNTIF('Round 2 - Hole by Hole'!P145:P149,"&gt;"&amp;P2+2.1))</f>
        <v>10</v>
      </c>
      <c r="Q17" s="108">
        <f>(COUNTIF('Round 2 - Hole by Hole'!Q5:Q9,"&gt;"&amp;Q2+2.1)+COUNTIF('Round 2 - Hole by Hole'!Q12:Q16,"&gt;"&amp;Q2+2.1)+COUNTIF('Round 2 - Hole by Hole'!Q19:Q23,"&gt;"&amp;Q2+2.1)+COUNTIF('Round 2 - Hole by Hole'!Q26:Q30,"&gt;"&amp;Q2+2.1)+COUNTIF('Round 2 - Hole by Hole'!Q33:Q37,"&gt;"&amp;Q2+2.1)+COUNTIF('Round 2 - Hole by Hole'!Q40:Q44,"&gt;"&amp;Q2+2.1)+COUNTIF('Round 2 - Hole by Hole'!Q47:Q51,"&gt;"&amp;Q2+2.1)+COUNTIF('Round 2 - Hole by Hole'!Q54:Q58,"&gt;"&amp;Q2+2.1)+COUNTIF('Round 2 - Hole by Hole'!Q61:Q65,"&gt;"&amp;Q2+2.1)+COUNTIF('Round 2 - Hole by Hole'!Q68:Q72,"&gt;"&amp;Q2+2.1)+COUNTIF('Round 2 - Hole by Hole'!Q75:Q79,"&gt;"&amp;Q2+2.1)+COUNTIF('Round 2 - Hole by Hole'!Q82:Q86,"&gt;"&amp;Q2+2.1)+COUNTIF('Round 2 - Hole by Hole'!Q89:Q93,"&gt;"&amp;Q2+2.1)+COUNTIF('Round 2 - Hole by Hole'!Q96:Q100,"&gt;"&amp;Q2+2.1)+COUNTIF('Round 2 - Hole by Hole'!Q103:Q107,"&gt;"&amp;Q2+2.1)+COUNTIF('Round 2 - Hole by Hole'!Q110:Q114,"&gt;"&amp;Q2+2.1)+COUNTIF('Round 2 - Hole by Hole'!Q117:Q121,"&gt;"&amp;Q2+2.1)+COUNTIF('Round 2 - Hole by Hole'!Q124:Q128,"&gt;"&amp;Q2+2.1) +COUNTIF('Round 2 - Hole by Hole'!Q131:Q135,"&gt;"&amp;Q2+2.1) +COUNTIF('Round 2 - Hole by Hole'!Q138:Q142,"&gt;"&amp;Q2+2.1) +COUNTIF('Round 2 - Hole by Hole'!Q145:Q149,"&gt;"&amp;Q2+2.1))</f>
        <v>2</v>
      </c>
      <c r="R17" s="70">
        <f>(COUNTIF('Round 2 - Hole by Hole'!R5:R9,"&gt;"&amp;R2+2.1)+COUNTIF('Round 2 - Hole by Hole'!R12:R16,"&gt;"&amp;R2+2.1)+COUNTIF('Round 2 - Hole by Hole'!R19:R23,"&gt;"&amp;R2+2.1)+COUNTIF('Round 2 - Hole by Hole'!R26:R30,"&gt;"&amp;R2+2.1)+COUNTIF('Round 2 - Hole by Hole'!R33:R37,"&gt;"&amp;R2+2.1)+COUNTIF('Round 2 - Hole by Hole'!R40:R44,"&gt;"&amp;R2+2.1)+COUNTIF('Round 2 - Hole by Hole'!R47:R51,"&gt;"&amp;R2+2.1)+COUNTIF('Round 2 - Hole by Hole'!R54:R58,"&gt;"&amp;R2+2.1)+COUNTIF('Round 2 - Hole by Hole'!R61:R65,"&gt;"&amp;R2+2.1)+COUNTIF('Round 2 - Hole by Hole'!R68:R72,"&gt;"&amp;R2+2.1)+COUNTIF('Round 2 - Hole by Hole'!R75:R79,"&gt;"&amp;R2+2.1)+COUNTIF('Round 2 - Hole by Hole'!R82:R86,"&gt;"&amp;R2+2.1)+COUNTIF('Round 2 - Hole by Hole'!R89:R93,"&gt;"&amp;R2+2.1)+COUNTIF('Round 2 - Hole by Hole'!R96:R100,"&gt;"&amp;R2+2.1)+COUNTIF('Round 2 - Hole by Hole'!R103:R107,"&gt;"&amp;R2+2.1)+COUNTIF('Round 2 - Hole by Hole'!R110:R114,"&gt;"&amp;R2+2.1)+COUNTIF('Round 2 - Hole by Hole'!R117:R121,"&gt;"&amp;R2+2.1)+COUNTIF('Round 2 - Hole by Hole'!R124:R128,"&gt;"&amp;R2+2.1) +COUNTIF('Round 2 - Hole by Hole'!R131:R135,"&gt;"&amp;R2+2.1) +COUNTIF('Round 2 - Hole by Hole'!R138:R142,"&gt;"&amp;R2+2.1) +COUNTIF('Round 2 - Hole by Hole'!R145:R149,"&gt;"&amp;R2+2.1))</f>
        <v>15</v>
      </c>
      <c r="S17" s="108">
        <f>(COUNTIF('Round 2 - Hole by Hole'!S5:S9,"&gt;"&amp;S2+2.1)+COUNTIF('Round 2 - Hole by Hole'!S12:S16,"&gt;"&amp;S2+2.1)+COUNTIF('Round 2 - Hole by Hole'!S19:S23,"&gt;"&amp;S2+2.1)+COUNTIF('Round 2 - Hole by Hole'!S26:S30,"&gt;"&amp;S2+2.1)+COUNTIF('Round 2 - Hole by Hole'!S33:S37,"&gt;"&amp;S2+2.1)+COUNTIF('Round 2 - Hole by Hole'!S40:S44,"&gt;"&amp;S2+2.1)+COUNTIF('Round 2 - Hole by Hole'!S47:S51,"&gt;"&amp;S2+2.1)+COUNTIF('Round 2 - Hole by Hole'!S54:S58,"&gt;"&amp;S2+2.1)+COUNTIF('Round 2 - Hole by Hole'!S61:S65,"&gt;"&amp;S2+2.1)+COUNTIF('Round 2 - Hole by Hole'!S68:S72,"&gt;"&amp;S2+2.1)+COUNTIF('Round 2 - Hole by Hole'!S75:S79,"&gt;"&amp;S2+2.1)+COUNTIF('Round 2 - Hole by Hole'!S82:S86,"&gt;"&amp;S2+2.1)+COUNTIF('Round 2 - Hole by Hole'!S89:S93,"&gt;"&amp;S2+2.1)+COUNTIF('Round 2 - Hole by Hole'!S96:S100,"&gt;"&amp;S2+2.1)+COUNTIF('Round 2 - Hole by Hole'!S103:S107,"&gt;"&amp;S2+2.1)+COUNTIF('Round 2 - Hole by Hole'!S110:S114,"&gt;"&amp;S2+2.1)+COUNTIF('Round 2 - Hole by Hole'!S117:S121,"&gt;"&amp;S2+2.1)+COUNTIF('Round 2 - Hole by Hole'!S124:S128,"&gt;"&amp;S2+2.1) +COUNTIF('Round 2 - Hole by Hole'!S131:S135,"&gt;"&amp;S2+2.1) +COUNTIF('Round 2 - Hole by Hole'!S138:S142,"&gt;"&amp;S2+2.1) +COUNTIF('Round 2 - Hole by Hole'!S145:S149,"&gt;"&amp;S2+2.1))</f>
        <v>4</v>
      </c>
      <c r="T17" s="70">
        <f>(COUNTIF('Round 2 - Hole by Hole'!T5:T9,"&gt;"&amp;T2+2.1)+COUNTIF('Round 2 - Hole by Hole'!T12:T16,"&gt;"&amp;T2+2.1)+COUNTIF('Round 2 - Hole by Hole'!T19:T23,"&gt;"&amp;T2+2.1)+COUNTIF('Round 2 - Hole by Hole'!T26:T30,"&gt;"&amp;T2+2.1)+COUNTIF('Round 2 - Hole by Hole'!T33:T37,"&gt;"&amp;T2+2.1)+COUNTIF('Round 2 - Hole by Hole'!T40:T44,"&gt;"&amp;T2+2.1)+COUNTIF('Round 2 - Hole by Hole'!T47:T51,"&gt;"&amp;T2+2.1)+COUNTIF('Round 2 - Hole by Hole'!T54:T58,"&gt;"&amp;T2+2.1)+COUNTIF('Round 2 - Hole by Hole'!T61:T65,"&gt;"&amp;T2+2.1)+COUNTIF('Round 2 - Hole by Hole'!T68:T72,"&gt;"&amp;T2+2.1)+COUNTIF('Round 2 - Hole by Hole'!T75:T79,"&gt;"&amp;T2+2.1)+COUNTIF('Round 2 - Hole by Hole'!T82:T86,"&gt;"&amp;T2+2.1)+COUNTIF('Round 2 - Hole by Hole'!T89:T93,"&gt;"&amp;T2+2.1)+COUNTIF('Round 2 - Hole by Hole'!T96:T100,"&gt;"&amp;T2+2.1)+COUNTIF('Round 2 - Hole by Hole'!T103:T107,"&gt;"&amp;T2+2.1)+COUNTIF('Round 2 - Hole by Hole'!T110:T114,"&gt;"&amp;T2+2.1)+COUNTIF('Round 2 - Hole by Hole'!T117:T121,"&gt;"&amp;T2+2.1)+COUNTIF('Round 2 - Hole by Hole'!T124:T128,"&gt;"&amp;T2+2.1) +COUNTIF('Round 2 - Hole by Hole'!T131:T135,"&gt;"&amp;T2+2.1) +COUNTIF('Round 2 - Hole by Hole'!T138:T142,"&gt;"&amp;T2+2.1) +COUNTIF('Round 2 - Hole by Hole'!T145:T149,"&gt;"&amp;T2+2.1))</f>
        <v>5</v>
      </c>
      <c r="U17" s="72"/>
      <c r="V17" s="73"/>
    </row>
    <row r="18" spans="1:22">
      <c r="A18" s="106" t="s">
        <v>52</v>
      </c>
      <c r="B18" s="74">
        <f>AVERAGE('Round 2 - Hole by Hole'!B5:B9,'Round 2 - Hole by Hole'!B12:B16,'Round 2 - Hole by Hole'!B19:B23,'Round 2 - Hole by Hole'!B26:B30,'Round 2 - Hole by Hole'!B33:B37,'Round 2 - Hole by Hole'!B40:B44,'Round 2 - Hole by Hole'!B47:B51,'Round 2 - Hole by Hole'!B54:B58,'Round 2 - Hole by Hole'!B61:B65,'Round 2 - Hole by Hole'!B68:B72,'Round 2 - Hole by Hole'!B75:B79,'Round 2 - Hole by Hole'!B82:B86,'Round 2 - Hole by Hole'!B89:B93,'Round 2 - Hole by Hole'!B96:B100,'Round 2 - Hole by Hole'!B103:B107,'Round 2 - Hole by Hole'!B110:B114,'Round 2 - Hole by Hole'!B117:B121,'Round 2 - Hole by Hole'!B124:B128, 'Round 2 - Hole by Hole'!B131:B135, 'Round 2 - Hole by Hole'!B138:B142, 'Round 2 - Hole by Hole'!B145:B149)</f>
        <v>4.7961165048543686</v>
      </c>
      <c r="C18" s="109">
        <f>AVERAGE('Round 2 - Hole by Hole'!C5:C9,'Round 2 - Hole by Hole'!C12:C16,'Round 2 - Hole by Hole'!C19:C23,'Round 2 - Hole by Hole'!C26:C30,'Round 2 - Hole by Hole'!C33:C37,'Round 2 - Hole by Hole'!C40:C44,'Round 2 - Hole by Hole'!C47:C51,'Round 2 - Hole by Hole'!C54:C58,'Round 2 - Hole by Hole'!C61:C65,'Round 2 - Hole by Hole'!C68:C72,'Round 2 - Hole by Hole'!C75:C79,'Round 2 - Hole by Hole'!C82:C86,'Round 2 - Hole by Hole'!C89:C93,'Round 2 - Hole by Hole'!C96:C100,'Round 2 - Hole by Hole'!C103:C107,'Round 2 - Hole by Hole'!C110:C114,'Round 2 - Hole by Hole'!C117:C121,'Round 2 - Hole by Hole'!C124:C128, 'Round 2 - Hole by Hole'!C131:C135, 'Round 2 - Hole by Hole'!C138:C142, 'Round 2 - Hole by Hole'!C145:C149)</f>
        <v>3.8155339805825244</v>
      </c>
      <c r="D18" s="74">
        <f>AVERAGE('Round 2 - Hole by Hole'!D5:D9,'Round 2 - Hole by Hole'!D12:D16,'Round 2 - Hole by Hole'!D19:D23,'Round 2 - Hole by Hole'!D26:D30,'Round 2 - Hole by Hole'!D33:D37,'Round 2 - Hole by Hole'!D40:D44,'Round 2 - Hole by Hole'!D47:D51,'Round 2 - Hole by Hole'!D54:D58,'Round 2 - Hole by Hole'!D61:D65,'Round 2 - Hole by Hole'!D68:D72,'Round 2 - Hole by Hole'!D75:D79,'Round 2 - Hole by Hole'!D82:D86,'Round 2 - Hole by Hole'!D89:D93,'Round 2 - Hole by Hole'!D96:D100,'Round 2 - Hole by Hole'!D103:D107,'Round 2 - Hole by Hole'!D110:D114,'Round 2 - Hole by Hole'!D117:D121,'Round 2 - Hole by Hole'!D124:D128, 'Round 2 - Hole by Hole'!D131:D135, 'Round 2 - Hole by Hole'!D138:D142, 'Round 2 - Hole by Hole'!D145:D149)</f>
        <v>4.7961165048543686</v>
      </c>
      <c r="E18" s="109">
        <f>AVERAGE('Round 2 - Hole by Hole'!E5:E9,'Round 2 - Hole by Hole'!E12:E16,'Round 2 - Hole by Hole'!E19:E23,'Round 2 - Hole by Hole'!E26:E30,'Round 2 - Hole by Hole'!E33:E37,'Round 2 - Hole by Hole'!E40:E44,'Round 2 - Hole by Hole'!E47:E51,'Round 2 - Hole by Hole'!E54:E58,'Round 2 - Hole by Hole'!E61:E65,'Round 2 - Hole by Hole'!E68:E72,'Round 2 - Hole by Hole'!E75:E79,'Round 2 - Hole by Hole'!E82:E86,'Round 2 - Hole by Hole'!E89:E93,'Round 2 - Hole by Hole'!E96:E100,'Round 2 - Hole by Hole'!E103:E107,'Round 2 - Hole by Hole'!E110:E114,'Round 2 - Hole by Hole'!E117:E121,'Round 2 - Hole by Hole'!E124:E128, 'Round 2 - Hole by Hole'!E131:E135, 'Round 2 - Hole by Hole'!E138:E142, 'Round 2 - Hole by Hole'!E145:E149)</f>
        <v>5.0291262135922334</v>
      </c>
      <c r="F18" s="74">
        <f>AVERAGE('Round 2 - Hole by Hole'!F5:F9,'Round 2 - Hole by Hole'!F12:F16,'Round 2 - Hole by Hole'!F19:F23,'Round 2 - Hole by Hole'!F26:F30,'Round 2 - Hole by Hole'!F33:F37,'Round 2 - Hole by Hole'!F40:F44,'Round 2 - Hole by Hole'!F47:F51,'Round 2 - Hole by Hole'!F54:F58,'Round 2 - Hole by Hole'!F61:F65,'Round 2 - Hole by Hole'!F68:F72,'Round 2 - Hole by Hole'!F75:F79,'Round 2 - Hole by Hole'!F82:F86,'Round 2 - Hole by Hole'!F89:F93,'Round 2 - Hole by Hole'!F96:F100,'Round 2 - Hole by Hole'!F103:F107,'Round 2 - Hole by Hole'!F110:F114,'Round 2 - Hole by Hole'!F117:F121,'Round 2 - Hole by Hole'!F124:F128, 'Round 2 - Hole by Hole'!F131:F135, 'Round 2 - Hole by Hole'!F138:F142, 'Round 2 - Hole by Hole'!F145:F149)</f>
        <v>5.3883495145631066</v>
      </c>
      <c r="G18" s="109">
        <f>AVERAGE('Round 2 - Hole by Hole'!G5:G9,'Round 2 - Hole by Hole'!G12:G16,'Round 2 - Hole by Hole'!G19:G23,'Round 2 - Hole by Hole'!G26:G30,'Round 2 - Hole by Hole'!G33:G37,'Round 2 - Hole by Hole'!G40:G44,'Round 2 - Hole by Hole'!G47:G51,'Round 2 - Hole by Hole'!G54:G58,'Round 2 - Hole by Hole'!G61:G65,'Round 2 - Hole by Hole'!G68:G72,'Round 2 - Hole by Hole'!G75:G79,'Round 2 - Hole by Hole'!G82:G86,'Round 2 - Hole by Hole'!G89:G93,'Round 2 - Hole by Hole'!G96:G100,'Round 2 - Hole by Hole'!G103:G107,'Round 2 - Hole by Hole'!G110:G114,'Round 2 - Hole by Hole'!G117:G121,'Round 2 - Hole by Hole'!G124:G128, 'Round 2 - Hole by Hole'!G131:G135, 'Round 2 - Hole by Hole'!G138:G142, 'Round 2 - Hole by Hole'!G145:G149)</f>
        <v>3.3883495145631066</v>
      </c>
      <c r="H18" s="74">
        <f>AVERAGE('Round 2 - Hole by Hole'!H5:H9,'Round 2 - Hole by Hole'!H12:H16,'Round 2 - Hole by Hole'!H19:H23,'Round 2 - Hole by Hole'!H26:H30,'Round 2 - Hole by Hole'!H33:H37,'Round 2 - Hole by Hole'!H40:H44,'Round 2 - Hole by Hole'!H47:H51,'Round 2 - Hole by Hole'!H54:H58,'Round 2 - Hole by Hole'!H61:H65,'Round 2 - Hole by Hole'!H68:H72,'Round 2 - Hole by Hole'!H75:H79,'Round 2 - Hole by Hole'!H82:H86,'Round 2 - Hole by Hole'!H89:H93,'Round 2 - Hole by Hole'!H96:H100,'Round 2 - Hole by Hole'!H103:H107,'Round 2 - Hole by Hole'!H110:H114,'Round 2 - Hole by Hole'!H117:H121,'Round 2 - Hole by Hole'!H124:H128, 'Round 2 - Hole by Hole'!H131:H135, 'Round 2 - Hole by Hole'!H138:H142, 'Round 2 - Hole by Hole'!H145:H149)</f>
        <v>4.5048543689320386</v>
      </c>
      <c r="I18" s="109">
        <f>AVERAGE('Round 2 - Hole by Hole'!I5:I9,'Round 2 - Hole by Hole'!I12:I16,'Round 2 - Hole by Hole'!I19:I23,'Round 2 - Hole by Hole'!I26:I30,'Round 2 - Hole by Hole'!I33:I37,'Round 2 - Hole by Hole'!I40:I44,'Round 2 - Hole by Hole'!I47:I51,'Round 2 - Hole by Hole'!I54:I58,'Round 2 - Hole by Hole'!I61:I65,'Round 2 - Hole by Hole'!I68:I72,'Round 2 - Hole by Hole'!I75:I79,'Round 2 - Hole by Hole'!I82:I86,'Round 2 - Hole by Hole'!I89:I93,'Round 2 - Hole by Hole'!I96:I100,'Round 2 - Hole by Hole'!I103:I107,'Round 2 - Hole by Hole'!I110:I114,'Round 2 - Hole by Hole'!I117:I121,'Round 2 - Hole by Hole'!I124:I128, 'Round 2 - Hole by Hole'!I131:I135, 'Round 2 - Hole by Hole'!I138:I142, 'Round 2 - Hole by Hole'!I145:I149)</f>
        <v>5.6699029126213594</v>
      </c>
      <c r="J18" s="74">
        <f>AVERAGE('Round 2 - Hole by Hole'!J5:J9,'Round 2 - Hole by Hole'!J12:J16,'Round 2 - Hole by Hole'!J19:J23,'Round 2 - Hole by Hole'!J26:J30,'Round 2 - Hole by Hole'!J33:J37,'Round 2 - Hole by Hole'!J40:J44,'Round 2 - Hole by Hole'!J47:J51,'Round 2 - Hole by Hole'!J54:J58,'Round 2 - Hole by Hole'!J61:J65,'Round 2 - Hole by Hole'!J68:J72,'Round 2 - Hole by Hole'!J75:J79,'Round 2 - Hole by Hole'!J82:J86,'Round 2 - Hole by Hole'!J89:J93,'Round 2 - Hole by Hole'!J96:J100,'Round 2 - Hole by Hole'!J103:J107,'Round 2 - Hole by Hole'!J110:J114,'Round 2 - Hole by Hole'!J117:J121,'Round 2 - Hole by Hole'!J124:J128, 'Round 2 - Hole by Hole'!J131:J135, 'Round 2 - Hole by Hole'!J138:J142, 'Round 2 - Hole by Hole'!J145:J149)</f>
        <v>5.0194174757281553</v>
      </c>
      <c r="K18" s="107">
        <f>SUM(B18:J18)</f>
        <v>42.407766990291258</v>
      </c>
      <c r="L18" s="74">
        <f>AVERAGE('Round 2 - Hole by Hole'!L5:L9,'Round 2 - Hole by Hole'!L12:L16,'Round 2 - Hole by Hole'!L19:L23,'Round 2 - Hole by Hole'!L26:L30,'Round 2 - Hole by Hole'!L33:L37,'Round 2 - Hole by Hole'!L40:L44,'Round 2 - Hole by Hole'!L47:L51,'Round 2 - Hole by Hole'!L54:L58,'Round 2 - Hole by Hole'!L61:L65,'Round 2 - Hole by Hole'!L68:L72,'Round 2 - Hole by Hole'!L75:L79,'Round 2 - Hole by Hole'!L82:L86,'Round 2 - Hole by Hole'!L89:L93,'Round 2 - Hole by Hole'!L96:L100,'Round 2 - Hole by Hole'!L103:L107,'Round 2 - Hole by Hole'!L110:L114,'Round 2 - Hole by Hole'!L117:L121,'Round 2 - Hole by Hole'!L124:L128, 'Round 2 - Hole by Hole'!L131:L135, 'Round 2 - Hole by Hole'!L138:L142, 'Round 2 - Hole by Hole'!L145:L149)</f>
        <v>3.70873786407767</v>
      </c>
      <c r="M18" s="109">
        <f>AVERAGE('Round 2 - Hole by Hole'!M5:M9,'Round 2 - Hole by Hole'!M12:M16,'Round 2 - Hole by Hole'!M19:M23,'Round 2 - Hole by Hole'!M26:M30,'Round 2 - Hole by Hole'!M33:M37,'Round 2 - Hole by Hole'!M40:M44,'Round 2 - Hole by Hole'!M47:M51,'Round 2 - Hole by Hole'!M54:M58,'Round 2 - Hole by Hole'!M61:M65,'Round 2 - Hole by Hole'!M68:M72,'Round 2 - Hole by Hole'!M75:M79,'Round 2 - Hole by Hole'!M82:M86,'Round 2 - Hole by Hole'!M89:M93,'Round 2 - Hole by Hole'!M96:M100,'Round 2 - Hole by Hole'!M103:M107,'Round 2 - Hole by Hole'!M110:M114,'Round 2 - Hole by Hole'!M117:M121,'Round 2 - Hole by Hole'!M124:M128, 'Round 2 - Hole by Hole'!M131:M135, 'Round 2 - Hole by Hole'!M138:M142, 'Round 2 - Hole by Hole'!M145:M149)</f>
        <v>5.3009708737864081</v>
      </c>
      <c r="N18" s="74">
        <f>AVERAGE('Round 2 - Hole by Hole'!N5:N9,'Round 2 - Hole by Hole'!N12:N16,'Round 2 - Hole by Hole'!N19:N23,'Round 2 - Hole by Hole'!N26:N30,'Round 2 - Hole by Hole'!N33:N37,'Round 2 - Hole by Hole'!N40:N44,'Round 2 - Hole by Hole'!N47:N51,'Round 2 - Hole by Hole'!N54:N58,'Round 2 - Hole by Hole'!N61:N65,'Round 2 - Hole by Hole'!N68:N72,'Round 2 - Hole by Hole'!N75:N79,'Round 2 - Hole by Hole'!N82:N86,'Round 2 - Hole by Hole'!N89:N93,'Round 2 - Hole by Hole'!N96:N100,'Round 2 - Hole by Hole'!N103:N107,'Round 2 - Hole by Hole'!N110:N114,'Round 2 - Hole by Hole'!N117:N121,'Round 2 - Hole by Hole'!N124:N128, 'Round 2 - Hole by Hole'!N131:N135, 'Round 2 - Hole by Hole'!N138:N142, 'Round 2 - Hole by Hole'!N145:N149)</f>
        <v>5.3009708737864081</v>
      </c>
      <c r="O18" s="109">
        <f>AVERAGE('Round 2 - Hole by Hole'!O5:O9,'Round 2 - Hole by Hole'!O12:O16,'Round 2 - Hole by Hole'!O19:O23,'Round 2 - Hole by Hole'!O26:O30,'Round 2 - Hole by Hole'!O33:O37,'Round 2 - Hole by Hole'!O40:O44,'Round 2 - Hole by Hole'!O47:O51,'Round 2 - Hole by Hole'!O54:O58,'Round 2 - Hole by Hole'!O61:O65,'Round 2 - Hole by Hole'!O68:O72,'Round 2 - Hole by Hole'!O75:O79,'Round 2 - Hole by Hole'!O82:O86,'Round 2 - Hole by Hole'!O89:O93,'Round 2 - Hole by Hole'!O96:O100,'Round 2 - Hole by Hole'!O103:O107,'Round 2 - Hole by Hole'!O110:O114,'Round 2 - Hole by Hole'!O117:O121,'Round 2 - Hole by Hole'!O124:O128, 'Round 2 - Hole by Hole'!O131:O135, 'Round 2 - Hole by Hole'!O138:O142, 'Round 2 - Hole by Hole'!O145:O149)</f>
        <v>4.6310679611650487</v>
      </c>
      <c r="P18" s="74">
        <f>AVERAGE('Round 2 - Hole by Hole'!P5:P9,'Round 2 - Hole by Hole'!P12:P16,'Round 2 - Hole by Hole'!P19:P23,'Round 2 - Hole by Hole'!P26:P30,'Round 2 - Hole by Hole'!P33:P37,'Round 2 - Hole by Hole'!P40:P44,'Round 2 - Hole by Hole'!P47:P51,'Round 2 - Hole by Hole'!P54:P58,'Round 2 - Hole by Hole'!P61:P65,'Round 2 - Hole by Hole'!P68:P72,'Round 2 - Hole by Hole'!P75:P79,'Round 2 - Hole by Hole'!P82:P86,'Round 2 - Hole by Hole'!P89:P93,'Round 2 - Hole by Hole'!P96:P100,'Round 2 - Hole by Hole'!P103:P107,'Round 2 - Hole by Hole'!P110:P114,'Round 2 - Hole by Hole'!P117:P121,'Round 2 - Hole by Hole'!P124:P128, 'Round 2 - Hole by Hole'!P131:P135, 'Round 2 - Hole by Hole'!P138:P142, 'Round 2 - Hole by Hole'!P145:P149)</f>
        <v>4.0873786407766994</v>
      </c>
      <c r="Q18" s="109">
        <f>AVERAGE('Round 2 - Hole by Hole'!Q5:Q9,'Round 2 - Hole by Hole'!Q12:Q16,'Round 2 - Hole by Hole'!Q19:Q23,'Round 2 - Hole by Hole'!Q26:Q30,'Round 2 - Hole by Hole'!Q33:Q37,'Round 2 - Hole by Hole'!Q40:Q44,'Round 2 - Hole by Hole'!Q47:Q51,'Round 2 - Hole by Hole'!Q54:Q58,'Round 2 - Hole by Hole'!Q61:Q65,'Round 2 - Hole by Hole'!Q68:Q72,'Round 2 - Hole by Hole'!Q75:Q79,'Round 2 - Hole by Hole'!Q82:Q86,'Round 2 - Hole by Hole'!Q89:Q93,'Round 2 - Hole by Hole'!Q96:Q100,'Round 2 - Hole by Hole'!Q103:Q107,'Round 2 - Hole by Hole'!Q110:Q114,'Round 2 - Hole by Hole'!Q117:Q121,'Round 2 - Hole by Hole'!Q124:Q128, 'Round 2 - Hole by Hole'!Q131:Q135, 'Round 2 - Hole by Hole'!Q138:Q142, 'Round 2 - Hole by Hole'!Q145:Q149)</f>
        <v>4.4660194174757279</v>
      </c>
      <c r="R18" s="74">
        <f>AVERAGE('Round 2 - Hole by Hole'!R5:R9,'Round 2 - Hole by Hole'!R12:R16,'Round 2 - Hole by Hole'!R19:R23,'Round 2 - Hole by Hole'!R26:R30,'Round 2 - Hole by Hole'!R33:R37,'Round 2 - Hole by Hole'!R40:R44,'Round 2 - Hole by Hole'!R47:R51,'Round 2 - Hole by Hole'!R54:R58,'Round 2 - Hole by Hole'!R61:R65,'Round 2 - Hole by Hole'!R68:R72,'Round 2 - Hole by Hole'!R75:R79,'Round 2 - Hole by Hole'!R82:R86,'Round 2 - Hole by Hole'!R89:R93,'Round 2 - Hole by Hole'!R96:R100,'Round 2 - Hole by Hole'!R103:R107,'Round 2 - Hole by Hole'!R110:R114,'Round 2 - Hole by Hole'!R117:R121,'Round 2 - Hole by Hole'!R124:R128, 'Round 2 - Hole by Hole'!R131:R135, 'Round 2 - Hole by Hole'!R138:R142, 'Round 2 - Hole by Hole'!R145:R149)</f>
        <v>4.9223300970873787</v>
      </c>
      <c r="S18" s="109">
        <f>AVERAGE('Round 2 - Hole by Hole'!S5:S9,'Round 2 - Hole by Hole'!S12:S16,'Round 2 - Hole by Hole'!S19:S23,'Round 2 - Hole by Hole'!S26:S30,'Round 2 - Hole by Hole'!S33:S37,'Round 2 - Hole by Hole'!S40:S44,'Round 2 - Hole by Hole'!S47:S51,'Round 2 - Hole by Hole'!S54:S58,'Round 2 - Hole by Hole'!S61:S65,'Round 2 - Hole by Hole'!S68:S72,'Round 2 - Hole by Hole'!S75:S79,'Round 2 - Hole by Hole'!S82:S86,'Round 2 - Hole by Hole'!S89:S93,'Round 2 - Hole by Hole'!S96:S100,'Round 2 - Hole by Hole'!S103:S107,'Round 2 - Hole by Hole'!S110:S114,'Round 2 - Hole by Hole'!S117:S121,'Round 2 - Hole by Hole'!S124:S128, 'Round 2 - Hole by Hole'!S131:S135, 'Round 2 - Hole by Hole'!S138:S142, 'Round 2 - Hole by Hole'!S145:S149)</f>
        <v>4.6407766990291259</v>
      </c>
      <c r="T18" s="74">
        <f>AVERAGE('Round 2 - Hole by Hole'!T5:T9,'Round 2 - Hole by Hole'!T12:T16,'Round 2 - Hole by Hole'!T19:T23,'Round 2 - Hole by Hole'!T26:T30,'Round 2 - Hole by Hole'!T33:T37,'Round 2 - Hole by Hole'!T40:T44,'Round 2 - Hole by Hole'!T47:T51,'Round 2 - Hole by Hole'!T54:T58,'Round 2 - Hole by Hole'!T61:T65,'Round 2 - Hole by Hole'!T68:T72,'Round 2 - Hole by Hole'!T75:T79,'Round 2 - Hole by Hole'!T82:T86,'Round 2 - Hole by Hole'!T89:T93,'Round 2 - Hole by Hole'!T96:T100,'Round 2 - Hole by Hole'!T103:T107,'Round 2 - Hole by Hole'!T110:T114,'Round 2 - Hole by Hole'!T117:T121,'Round 2 - Hole by Hole'!T124:T128, 'Round 2 - Hole by Hole'!T131:T135, 'Round 2 - Hole by Hole'!T138:T142, 'Round 2 - Hole by Hole'!T145:T149)</f>
        <v>5.3592233009708741</v>
      </c>
      <c r="U18" s="75">
        <f>SUM(L18:T18)</f>
        <v>42.417475728155338</v>
      </c>
      <c r="V18" s="76">
        <f>SUM(U18,K18)</f>
        <v>84.825242718446589</v>
      </c>
    </row>
    <row r="20" spans="1:22">
      <c r="A20" s="61" t="s">
        <v>31</v>
      </c>
      <c r="B20" s="74">
        <f t="shared" ref="B20:J20" si="0">SUM(B4,B12)</f>
        <v>0</v>
      </c>
      <c r="C20" s="108">
        <f t="shared" si="0"/>
        <v>0</v>
      </c>
      <c r="D20" s="74">
        <f t="shared" si="0"/>
        <v>0</v>
      </c>
      <c r="E20" s="108">
        <f t="shared" si="0"/>
        <v>0</v>
      </c>
      <c r="F20" s="74">
        <f t="shared" si="0"/>
        <v>0</v>
      </c>
      <c r="G20" s="108">
        <f t="shared" si="0"/>
        <v>0</v>
      </c>
      <c r="H20" s="74">
        <f t="shared" si="0"/>
        <v>0</v>
      </c>
      <c r="I20" s="108">
        <f t="shared" si="0"/>
        <v>1</v>
      </c>
      <c r="J20" s="74">
        <f t="shared" si="0"/>
        <v>0</v>
      </c>
      <c r="K20" s="77"/>
      <c r="L20" s="74">
        <f t="shared" ref="L20:T20" si="1">SUM(L4,L12)</f>
        <v>0</v>
      </c>
      <c r="M20" s="108">
        <f t="shared" si="1"/>
        <v>0</v>
      </c>
      <c r="N20" s="74">
        <f t="shared" si="1"/>
        <v>0</v>
      </c>
      <c r="O20" s="108">
        <f t="shared" si="1"/>
        <v>0</v>
      </c>
      <c r="P20" s="74">
        <f t="shared" si="1"/>
        <v>0</v>
      </c>
      <c r="Q20" s="108">
        <f t="shared" si="1"/>
        <v>0</v>
      </c>
      <c r="R20" s="74">
        <f t="shared" si="1"/>
        <v>0</v>
      </c>
      <c r="S20" s="108">
        <f t="shared" si="1"/>
        <v>0</v>
      </c>
      <c r="T20" s="74">
        <f t="shared" si="1"/>
        <v>6</v>
      </c>
      <c r="U20" s="72"/>
      <c r="V20" s="73"/>
    </row>
    <row r="21" spans="1:22">
      <c r="A21" s="61" t="s">
        <v>32</v>
      </c>
      <c r="B21" s="74">
        <f t="shared" ref="B21:J25" si="2">SUM(B5,B13)</f>
        <v>0</v>
      </c>
      <c r="C21" s="108">
        <f t="shared" si="2"/>
        <v>0</v>
      </c>
      <c r="D21" s="74">
        <f t="shared" si="2"/>
        <v>0</v>
      </c>
      <c r="E21" s="108">
        <f t="shared" si="2"/>
        <v>0</v>
      </c>
      <c r="F21" s="74">
        <f t="shared" si="2"/>
        <v>0</v>
      </c>
      <c r="G21" s="108">
        <f t="shared" si="2"/>
        <v>0</v>
      </c>
      <c r="H21" s="74">
        <f t="shared" si="2"/>
        <v>0</v>
      </c>
      <c r="I21" s="108">
        <f t="shared" si="2"/>
        <v>0</v>
      </c>
      <c r="J21" s="74">
        <f t="shared" si="2"/>
        <v>0</v>
      </c>
      <c r="K21" s="77"/>
      <c r="L21" s="74">
        <f t="shared" ref="L21:T21" si="3">SUM(L5,L13)</f>
        <v>0</v>
      </c>
      <c r="M21" s="108">
        <f t="shared" si="3"/>
        <v>0</v>
      </c>
      <c r="N21" s="74">
        <f t="shared" si="3"/>
        <v>0</v>
      </c>
      <c r="O21" s="108">
        <f t="shared" si="3"/>
        <v>0</v>
      </c>
      <c r="P21" s="74">
        <f t="shared" si="3"/>
        <v>0</v>
      </c>
      <c r="Q21" s="108">
        <f t="shared" si="3"/>
        <v>0</v>
      </c>
      <c r="R21" s="74">
        <f t="shared" si="3"/>
        <v>0</v>
      </c>
      <c r="S21" s="108">
        <f t="shared" si="3"/>
        <v>0</v>
      </c>
      <c r="T21" s="74">
        <f t="shared" si="3"/>
        <v>0</v>
      </c>
      <c r="U21" s="72"/>
      <c r="V21" s="73"/>
    </row>
    <row r="22" spans="1:22">
      <c r="A22" s="61" t="s">
        <v>33</v>
      </c>
      <c r="B22" s="74">
        <f t="shared" si="2"/>
        <v>41</v>
      </c>
      <c r="C22" s="108">
        <f t="shared" si="2"/>
        <v>36</v>
      </c>
      <c r="D22" s="74">
        <f t="shared" si="2"/>
        <v>40</v>
      </c>
      <c r="E22" s="108">
        <f t="shared" si="2"/>
        <v>30</v>
      </c>
      <c r="F22" s="74">
        <f t="shared" si="2"/>
        <v>44</v>
      </c>
      <c r="G22" s="108">
        <f t="shared" si="2"/>
        <v>63</v>
      </c>
      <c r="H22" s="74">
        <f t="shared" si="2"/>
        <v>47</v>
      </c>
      <c r="I22" s="108">
        <f t="shared" si="2"/>
        <v>47</v>
      </c>
      <c r="J22" s="74">
        <f t="shared" si="2"/>
        <v>31</v>
      </c>
      <c r="K22" s="77"/>
      <c r="L22" s="74">
        <f t="shared" ref="L22:T22" si="4">SUM(L6,L14)</f>
        <v>48</v>
      </c>
      <c r="M22" s="108">
        <f t="shared" si="4"/>
        <v>31</v>
      </c>
      <c r="N22" s="74">
        <f t="shared" si="4"/>
        <v>45</v>
      </c>
      <c r="O22" s="108">
        <f t="shared" si="4"/>
        <v>42</v>
      </c>
      <c r="P22" s="74">
        <f t="shared" si="4"/>
        <v>20</v>
      </c>
      <c r="Q22" s="108">
        <f t="shared" si="4"/>
        <v>47</v>
      </c>
      <c r="R22" s="74">
        <f t="shared" si="4"/>
        <v>41</v>
      </c>
      <c r="S22" s="108">
        <f t="shared" si="4"/>
        <v>38</v>
      </c>
      <c r="T22" s="74">
        <f t="shared" si="4"/>
        <v>32</v>
      </c>
      <c r="U22" s="72"/>
      <c r="V22" s="73"/>
    </row>
    <row r="23" spans="1:22">
      <c r="A23" s="61" t="s">
        <v>34</v>
      </c>
      <c r="B23" s="74">
        <f t="shared" si="2"/>
        <v>0</v>
      </c>
      <c r="C23" s="108">
        <f t="shared" si="2"/>
        <v>0</v>
      </c>
      <c r="D23" s="74">
        <f t="shared" si="2"/>
        <v>0</v>
      </c>
      <c r="E23" s="108">
        <f t="shared" si="2"/>
        <v>0</v>
      </c>
      <c r="F23" s="74">
        <f t="shared" si="2"/>
        <v>0</v>
      </c>
      <c r="G23" s="108">
        <f t="shared" si="2"/>
        <v>0</v>
      </c>
      <c r="H23" s="74">
        <f t="shared" si="2"/>
        <v>0</v>
      </c>
      <c r="I23" s="108">
        <f t="shared" si="2"/>
        <v>0</v>
      </c>
      <c r="J23" s="74">
        <f t="shared" si="2"/>
        <v>0</v>
      </c>
      <c r="K23" s="77"/>
      <c r="L23" s="74">
        <f t="shared" ref="L23:T23" si="5">SUM(L7,L15)</f>
        <v>0</v>
      </c>
      <c r="M23" s="108">
        <f t="shared" si="5"/>
        <v>0</v>
      </c>
      <c r="N23" s="74">
        <f t="shared" si="5"/>
        <v>0</v>
      </c>
      <c r="O23" s="108">
        <f t="shared" si="5"/>
        <v>0</v>
      </c>
      <c r="P23" s="74">
        <f t="shared" si="5"/>
        <v>0</v>
      </c>
      <c r="Q23" s="108">
        <f t="shared" si="5"/>
        <v>0</v>
      </c>
      <c r="R23" s="74">
        <f t="shared" si="5"/>
        <v>0</v>
      </c>
      <c r="S23" s="108">
        <f t="shared" si="5"/>
        <v>0</v>
      </c>
      <c r="T23" s="74">
        <f t="shared" si="5"/>
        <v>0</v>
      </c>
      <c r="U23" s="72"/>
      <c r="V23" s="73"/>
    </row>
    <row r="24" spans="1:22">
      <c r="A24" s="61" t="s">
        <v>35</v>
      </c>
      <c r="B24" s="74">
        <f t="shared" si="2"/>
        <v>0</v>
      </c>
      <c r="C24" s="108">
        <f t="shared" si="2"/>
        <v>0</v>
      </c>
      <c r="D24" s="74">
        <f t="shared" si="2"/>
        <v>0</v>
      </c>
      <c r="E24" s="108">
        <f t="shared" si="2"/>
        <v>0</v>
      </c>
      <c r="F24" s="74">
        <f t="shared" si="2"/>
        <v>0</v>
      </c>
      <c r="G24" s="108">
        <f t="shared" si="2"/>
        <v>0</v>
      </c>
      <c r="H24" s="74">
        <f t="shared" si="2"/>
        <v>0</v>
      </c>
      <c r="I24" s="108">
        <f t="shared" si="2"/>
        <v>0</v>
      </c>
      <c r="J24" s="74">
        <f t="shared" si="2"/>
        <v>0</v>
      </c>
      <c r="K24" s="77"/>
      <c r="L24" s="74">
        <f t="shared" ref="L24:T24" si="6">SUM(L8,L16)</f>
        <v>0</v>
      </c>
      <c r="M24" s="108">
        <f t="shared" si="6"/>
        <v>0</v>
      </c>
      <c r="N24" s="74">
        <f t="shared" si="6"/>
        <v>0</v>
      </c>
      <c r="O24" s="108">
        <f t="shared" si="6"/>
        <v>0</v>
      </c>
      <c r="P24" s="74">
        <f t="shared" si="6"/>
        <v>0</v>
      </c>
      <c r="Q24" s="108">
        <f t="shared" si="6"/>
        <v>0</v>
      </c>
      <c r="R24" s="74">
        <f t="shared" si="6"/>
        <v>0</v>
      </c>
      <c r="S24" s="108">
        <f t="shared" si="6"/>
        <v>0</v>
      </c>
      <c r="T24" s="74">
        <f t="shared" si="6"/>
        <v>0</v>
      </c>
      <c r="U24" s="72"/>
      <c r="V24" s="73"/>
    </row>
    <row r="25" spans="1:22">
      <c r="A25" s="61" t="s">
        <v>36</v>
      </c>
      <c r="B25" s="74">
        <f t="shared" si="2"/>
        <v>12</v>
      </c>
      <c r="C25" s="108">
        <f t="shared" si="2"/>
        <v>10</v>
      </c>
      <c r="D25" s="74">
        <f t="shared" si="2"/>
        <v>13</v>
      </c>
      <c r="E25" s="108">
        <f t="shared" si="2"/>
        <v>11</v>
      </c>
      <c r="F25" s="74">
        <f t="shared" si="2"/>
        <v>7</v>
      </c>
      <c r="G25" s="108">
        <f t="shared" si="2"/>
        <v>4</v>
      </c>
      <c r="H25" s="74">
        <f t="shared" si="2"/>
        <v>8</v>
      </c>
      <c r="I25" s="108">
        <f t="shared" si="2"/>
        <v>17</v>
      </c>
      <c r="J25" s="74">
        <f t="shared" si="2"/>
        <v>14</v>
      </c>
      <c r="K25" s="77"/>
      <c r="L25" s="74">
        <f t="shared" ref="L25:T25" si="7">SUM(L9,L17)</f>
        <v>10</v>
      </c>
      <c r="M25" s="108">
        <f t="shared" si="7"/>
        <v>34</v>
      </c>
      <c r="N25" s="74">
        <f t="shared" si="7"/>
        <v>7</v>
      </c>
      <c r="O25" s="108">
        <f t="shared" si="7"/>
        <v>9</v>
      </c>
      <c r="P25" s="74">
        <f t="shared" si="7"/>
        <v>20</v>
      </c>
      <c r="Q25" s="108">
        <f t="shared" si="7"/>
        <v>3</v>
      </c>
      <c r="R25" s="74">
        <f t="shared" si="7"/>
        <v>32</v>
      </c>
      <c r="S25" s="108">
        <f t="shared" si="7"/>
        <v>9</v>
      </c>
      <c r="T25" s="74">
        <f t="shared" si="7"/>
        <v>15</v>
      </c>
      <c r="U25" s="72"/>
      <c r="V25" s="73"/>
    </row>
    <row r="26" spans="1:22">
      <c r="A26" s="106" t="s">
        <v>54</v>
      </c>
      <c r="B26" s="74">
        <f>AVERAGE(B10,B18)</f>
        <v>4.8300970873786406</v>
      </c>
      <c r="C26" s="109">
        <f t="shared" ref="C26:V26" si="8">AVERAGE(C10,C18)</f>
        <v>3.8592233009708741</v>
      </c>
      <c r="D26" s="74">
        <f t="shared" si="8"/>
        <v>4.7766990291262132</v>
      </c>
      <c r="E26" s="109">
        <f t="shared" si="8"/>
        <v>4.8349514563106801</v>
      </c>
      <c r="F26" s="74">
        <f t="shared" si="8"/>
        <v>5.4514563106796121</v>
      </c>
      <c r="G26" s="109">
        <f t="shared" si="8"/>
        <v>3.378640776699029</v>
      </c>
      <c r="H26" s="74">
        <f t="shared" si="8"/>
        <v>4.5291262135922334</v>
      </c>
      <c r="I26" s="109">
        <f t="shared" si="8"/>
        <v>5.7961165048543695</v>
      </c>
      <c r="J26" s="74">
        <f t="shared" si="8"/>
        <v>4.9271844660194173</v>
      </c>
      <c r="K26" s="107">
        <f>AVERAGE(K10,K18)</f>
        <v>42.383495145631059</v>
      </c>
      <c r="L26" s="74">
        <f t="shared" si="8"/>
        <v>3.7038834951456314</v>
      </c>
      <c r="M26" s="109">
        <f t="shared" si="8"/>
        <v>5.325242718446602</v>
      </c>
      <c r="N26" s="74">
        <f t="shared" si="8"/>
        <v>5.3446601941747574</v>
      </c>
      <c r="O26" s="109">
        <f t="shared" si="8"/>
        <v>4.6893203883495147</v>
      </c>
      <c r="P26" s="74">
        <f t="shared" si="8"/>
        <v>4.1019417475728162</v>
      </c>
      <c r="Q26" s="109">
        <f t="shared" si="8"/>
        <v>4.4514563106796121</v>
      </c>
      <c r="R26" s="74">
        <f t="shared" si="8"/>
        <v>5.0631067961165055</v>
      </c>
      <c r="S26" s="109">
        <f t="shared" si="8"/>
        <v>4.5873786407766985</v>
      </c>
      <c r="T26" s="74">
        <f t="shared" si="8"/>
        <v>5.3883495145631066</v>
      </c>
      <c r="U26" s="75">
        <f t="shared" si="8"/>
        <v>42.655339805825236</v>
      </c>
      <c r="V26" s="76">
        <f t="shared" si="8"/>
        <v>85.038834951456295</v>
      </c>
    </row>
  </sheetData>
  <sheetProtection algorithmName="SHA-512" hashValue="AKJ1zKiQZ97G9tmVf5d6P5Uq8SOMunNzocb7yhMtgvLzeeKIgbKpPkWk/uS0CMGh5bVM9deoUGrLHvuCY76PTA==" saltValue="DOCtTi1zLkVx1BeKaHJklQ==" spinCount="100000" sheet="1" objects="1" selectLockedCells="1" selectUnlockedCells="1"/>
  <pageMargins left="0.7" right="0.7" top="0.75" bottom="0.75" header="0.3" footer="0.3"/>
  <pageSetup orientation="portrait"/>
  <ignoredErrors>
    <ignoredError sqref="B4:J9 L4:T9 B12:J17 L12:T17" formulaRange="1"/>
    <ignoredError sqref="K10 U10:V10 K18 B26:V26" evalError="1"/>
    <ignoredError sqref="U18:V18 B10:J10 L10:T10 B18:J18 L18:T18" evalError="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1"/>
  <sheetViews>
    <sheetView workbookViewId="0">
      <selection activeCell="R20" sqref="R20"/>
    </sheetView>
  </sheetViews>
  <sheetFormatPr defaultColWidth="8.88671875" defaultRowHeight="15"/>
  <cols>
    <col min="1" max="1" width="18.6640625" style="62" customWidth="1"/>
    <col min="2" max="2" width="6.88671875" style="64" bestFit="1" customWidth="1"/>
    <col min="3" max="3" width="4.6640625" style="136" customWidth="1"/>
    <col min="4" max="4" width="4.6640625" style="64" customWidth="1"/>
    <col min="5" max="5" width="4.6640625" style="136" customWidth="1"/>
    <col min="6" max="6" width="4.6640625" style="64" customWidth="1"/>
    <col min="7" max="7" width="4.6640625" style="136" customWidth="1"/>
    <col min="8" max="8" width="4.6640625" style="64" customWidth="1"/>
    <col min="9" max="9" width="4.6640625" style="136" customWidth="1"/>
    <col min="10" max="10" width="4.6640625" style="64" customWidth="1"/>
    <col min="11" max="11" width="6.6640625" style="64" customWidth="1"/>
    <col min="12" max="12" width="4.6640625" style="64" customWidth="1"/>
    <col min="13" max="13" width="4.6640625" style="136" customWidth="1"/>
    <col min="14" max="14" width="4.6640625" style="64" customWidth="1"/>
    <col min="15" max="15" width="4.6640625" style="136" customWidth="1"/>
    <col min="16" max="16" width="4.6640625" style="64" customWidth="1"/>
    <col min="17" max="17" width="4.6640625" style="136" customWidth="1"/>
    <col min="18" max="18" width="4.6640625" style="69" customWidth="1"/>
    <col min="19" max="19" width="4.6640625" style="136" customWidth="1"/>
    <col min="20" max="20" width="4.6640625" style="64" customWidth="1"/>
    <col min="21" max="22" width="6.6640625" style="64" customWidth="1"/>
    <col min="23" max="16384" width="8.88671875" style="64"/>
  </cols>
  <sheetData>
    <row r="1" spans="1:22">
      <c r="A1" s="61"/>
      <c r="B1" s="62">
        <v>1</v>
      </c>
      <c r="C1" s="134">
        <v>2</v>
      </c>
      <c r="D1" s="62">
        <v>3</v>
      </c>
      <c r="E1" s="134">
        <v>4</v>
      </c>
      <c r="F1" s="62">
        <v>5</v>
      </c>
      <c r="G1" s="134">
        <v>6</v>
      </c>
      <c r="H1" s="62">
        <v>7</v>
      </c>
      <c r="I1" s="134">
        <v>8</v>
      </c>
      <c r="J1" s="62">
        <v>9</v>
      </c>
      <c r="K1" s="61" t="s">
        <v>27</v>
      </c>
      <c r="L1" s="61">
        <v>10</v>
      </c>
      <c r="M1" s="137">
        <v>11</v>
      </c>
      <c r="N1" s="61">
        <v>12</v>
      </c>
      <c r="O1" s="137">
        <v>13</v>
      </c>
      <c r="P1" s="61">
        <v>14</v>
      </c>
      <c r="Q1" s="137">
        <v>15</v>
      </c>
      <c r="R1" s="63">
        <v>16</v>
      </c>
      <c r="S1" s="137">
        <v>17</v>
      </c>
      <c r="T1" s="61">
        <v>18</v>
      </c>
      <c r="U1" s="61" t="s">
        <v>28</v>
      </c>
      <c r="V1" s="61" t="s">
        <v>2</v>
      </c>
    </row>
    <row r="2" spans="1:22">
      <c r="A2" s="61" t="s">
        <v>29</v>
      </c>
      <c r="B2" s="53">
        <v>4</v>
      </c>
      <c r="C2" s="135">
        <v>5</v>
      </c>
      <c r="D2" s="53">
        <v>3</v>
      </c>
      <c r="E2" s="135">
        <v>4</v>
      </c>
      <c r="F2" s="53">
        <v>4</v>
      </c>
      <c r="G2" s="135">
        <v>5</v>
      </c>
      <c r="H2" s="53">
        <v>3</v>
      </c>
      <c r="I2" s="135">
        <v>4</v>
      </c>
      <c r="J2" s="53">
        <v>4</v>
      </c>
      <c r="K2" s="65">
        <f>SUM(B2:J2)</f>
        <v>36</v>
      </c>
      <c r="L2" s="53">
        <v>4</v>
      </c>
      <c r="M2" s="135">
        <v>3</v>
      </c>
      <c r="N2" s="53">
        <v>4</v>
      </c>
      <c r="O2" s="135">
        <v>3</v>
      </c>
      <c r="P2" s="53">
        <v>5</v>
      </c>
      <c r="Q2" s="135">
        <v>4</v>
      </c>
      <c r="R2" s="53">
        <v>4</v>
      </c>
      <c r="S2" s="135">
        <v>4</v>
      </c>
      <c r="T2" s="53">
        <v>5</v>
      </c>
      <c r="U2" s="66">
        <f>SUM(L2:T2)</f>
        <v>36</v>
      </c>
      <c r="V2" s="67">
        <f>K2+U2</f>
        <v>72</v>
      </c>
    </row>
    <row r="3" spans="1:22">
      <c r="A3" s="61"/>
      <c r="K3" s="68" t="s">
        <v>30</v>
      </c>
    </row>
    <row r="4" spans="1:22">
      <c r="A4" s="61" t="s">
        <v>31</v>
      </c>
      <c r="B4" s="70">
        <f>(COUNTIF('Round 3 - Hole by Hole'!B5:B9,"&lt;"&amp;B2-1.9)+COUNTIF('Round 3 - Hole by Hole'!B12:B16,"&lt;"&amp;B2-1.9)+COUNTIF('Round 3 - Hole by Hole'!B19:B23,"&lt;"&amp;B2-1.9)+COUNTIF('Round 3 - Hole by Hole'!B26:B30,"&lt;"&amp;B2-1.9)+COUNTIF('Round 3 - Hole by Hole'!B33:B37,"&lt;"&amp;B2-1.9)+COUNTIF('Round 3 - Hole by Hole'!B40:B44,"&lt;"&amp;B2-1.9)+COUNTIF('Round 3 - Hole by Hole'!B47:B51,"&lt;"&amp;B2-1.9)+COUNTIF('Round 3 - Hole by Hole'!B54:B58,"&lt;"&amp;B2-1.9)+COUNTIF('Round 3 - Hole by Hole'!B61:B65,"&lt;"&amp;B2-1.9)+COUNTIF('Round 3 - Hole by Hole'!B68:B72,"&lt;"&amp;B2-1.9)+COUNTIF('Round 3 - Hole by Hole'!B75:B79,"&lt;"&amp;B2-1.9)+COUNTIF('Round 3 - Hole by Hole'!B82:B86,"&lt;"&amp;B2-1.9)+COUNTIF('Round 3 - Hole by Hole'!B89:B93,"&lt;"&amp;B2-1.9)+COUNTIF('Round 3 - Hole by Hole'!B96:B100,"&lt;"&amp;B2-1.9)+COUNTIF('Round 3 - Hole by Hole'!B103:B107,"&lt;"&amp;B2-1.9)+COUNTIF('Round 3 - Hole by Hole'!B110:B114,"&lt;"&amp;B2-1.9)+COUNTIF('Round 3 - Hole by Hole'!B117:B121,"&lt;"&amp;B2-1.9)+COUNTIF('Round 3 - Hole by Hole'!B124:B128,"&lt;"&amp;B2-1.9) +COUNTIF('Round 3 - Hole by Hole'!B131:B135,"&lt;"&amp;B2-1.9) +COUNTIF('Round 3 - Hole by Hole'!B138:B142,"&lt;"&amp;B2-1.9) +COUNTIF('Round 3 - Hole by Hole'!B145:B149,"&lt;"&amp;B2-1.9))</f>
        <v>0</v>
      </c>
      <c r="C4" s="108">
        <f>(COUNTIF('Round 3 - Hole by Hole'!C5:C9,"&lt;"&amp;C2-1.9)+COUNTIF('Round 3 - Hole by Hole'!C12:C16,"&lt;"&amp;C2-1.9)+COUNTIF('Round 3 - Hole by Hole'!C19:C23,"&lt;"&amp;C2-1.9)+COUNTIF('Round 3 - Hole by Hole'!C26:C30,"&lt;"&amp;C2-1.9)+COUNTIF('Round 3 - Hole by Hole'!C33:C37,"&lt;"&amp;C2-1.9)+COUNTIF('Round 3 - Hole by Hole'!C40:C44,"&lt;"&amp;C2-1.9)+COUNTIF('Round 3 - Hole by Hole'!C47:C51,"&lt;"&amp;C2-1.9)+COUNTIF('Round 3 - Hole by Hole'!C54:C58,"&lt;"&amp;C2-1.9)+COUNTIF('Round 3 - Hole by Hole'!C61:C65,"&lt;"&amp;C2-1.9)+COUNTIF('Round 3 - Hole by Hole'!C68:C72,"&lt;"&amp;C2-1.9)+COUNTIF('Round 3 - Hole by Hole'!C75:C79,"&lt;"&amp;C2-1.9)+COUNTIF('Round 3 - Hole by Hole'!C82:C86,"&lt;"&amp;C2-1.9)+COUNTIF('Round 3 - Hole by Hole'!C89:C93,"&lt;"&amp;C2-1.9)+COUNTIF('Round 3 - Hole by Hole'!C96:C100,"&lt;"&amp;C2-1.9)+COUNTIF('Round 3 - Hole by Hole'!C103:C107,"&lt;"&amp;C2-1.9)+COUNTIF('Round 3 - Hole by Hole'!C110:C114,"&lt;"&amp;C2-1.9)+COUNTIF('Round 3 - Hole by Hole'!C117:C121,"&lt;"&amp;C2-1.9)+COUNTIF('Round 3 - Hole by Hole'!C124:C128,"&lt;"&amp;C2-1.9) +COUNTIF('Round 3 - Hole by Hole'!C131:C135,"&lt;"&amp;C2-1.9) +COUNTIF('Round 3 - Hole by Hole'!C138:C142,"&lt;"&amp;C2-1.9) +COUNTIF('Round 3 - Hole by Hole'!C145:C149,"&lt;"&amp;C2-1.9))</f>
        <v>0</v>
      </c>
      <c r="D4" s="70">
        <f>(COUNTIF('Round 3 - Hole by Hole'!D5:D9,"&lt;"&amp;D2-1.9)+COUNTIF('Round 3 - Hole by Hole'!D12:D16,"&lt;"&amp;D2-1.9)+COUNTIF('Round 3 - Hole by Hole'!D19:D23,"&lt;"&amp;D2-1.9)+COUNTIF('Round 3 - Hole by Hole'!D26:D30,"&lt;"&amp;D2-1.9)+COUNTIF('Round 3 - Hole by Hole'!D33:D37,"&lt;"&amp;D2-1.9)+COUNTIF('Round 3 - Hole by Hole'!D40:D44,"&lt;"&amp;D2-1.9)+COUNTIF('Round 3 - Hole by Hole'!D47:D51,"&lt;"&amp;D2-1.9)+COUNTIF('Round 3 - Hole by Hole'!D54:D58,"&lt;"&amp;D2-1.9)+COUNTIF('Round 3 - Hole by Hole'!D61:D65,"&lt;"&amp;D2-1.9)+COUNTIF('Round 3 - Hole by Hole'!D68:D72,"&lt;"&amp;D2-1.9)+COUNTIF('Round 3 - Hole by Hole'!D75:D79,"&lt;"&amp;D2-1.9)+COUNTIF('Round 3 - Hole by Hole'!D82:D86,"&lt;"&amp;D2-1.9)+COUNTIF('Round 3 - Hole by Hole'!D89:D93,"&lt;"&amp;D2-1.9)+COUNTIF('Round 3 - Hole by Hole'!D96:D100,"&lt;"&amp;D2-1.9)+COUNTIF('Round 3 - Hole by Hole'!D103:D107,"&lt;"&amp;D2-1.9)+COUNTIF('Round 3 - Hole by Hole'!D110:D114,"&lt;"&amp;D2-1.9)+COUNTIF('Round 3 - Hole by Hole'!D117:D121,"&lt;"&amp;D2-1.9)+COUNTIF('Round 3 - Hole by Hole'!D124:D128,"&lt;"&amp;D2-1.9) +COUNTIF('Round 3 - Hole by Hole'!D131:D135,"&lt;"&amp;D2-1.9) +COUNTIF('Round 3 - Hole by Hole'!D138:D142,"&lt;"&amp;D2-1.9) +COUNTIF('Round 3 - Hole by Hole'!D145:D149,"&lt;"&amp;D2-1.9))</f>
        <v>0</v>
      </c>
      <c r="E4" s="108">
        <f>(COUNTIF('Round 3 - Hole by Hole'!E5:E9,"&lt;"&amp;E2-1.9)+COUNTIF('Round 3 - Hole by Hole'!E12:E16,"&lt;"&amp;E2-1.9)+COUNTIF('Round 3 - Hole by Hole'!E19:E23,"&lt;"&amp;E2-1.9)+COUNTIF('Round 3 - Hole by Hole'!E26:E30,"&lt;"&amp;E2-1.9)+COUNTIF('Round 3 - Hole by Hole'!E33:E37,"&lt;"&amp;E2-1.9)+COUNTIF('Round 3 - Hole by Hole'!E40:E44,"&lt;"&amp;E2-1.9)+COUNTIF('Round 3 - Hole by Hole'!E47:E51,"&lt;"&amp;E2-1.9)+COUNTIF('Round 3 - Hole by Hole'!E54:E58,"&lt;"&amp;E2-1.9)+COUNTIF('Round 3 - Hole by Hole'!E61:E65,"&lt;"&amp;E2-1.9)+COUNTIF('Round 3 - Hole by Hole'!E68:E72,"&lt;"&amp;E2-1.9)+COUNTIF('Round 3 - Hole by Hole'!E75:E79,"&lt;"&amp;E2-1.9)+COUNTIF('Round 3 - Hole by Hole'!E82:E86,"&lt;"&amp;E2-1.9)+COUNTIF('Round 3 - Hole by Hole'!E89:E93,"&lt;"&amp;E2-1.9)+COUNTIF('Round 3 - Hole by Hole'!E96:E100,"&lt;"&amp;E2-1.9)+COUNTIF('Round 3 - Hole by Hole'!E103:E107,"&lt;"&amp;E2-1.9)+COUNTIF('Round 3 - Hole by Hole'!E110:E114,"&lt;"&amp;E2-1.9)+COUNTIF('Round 3 - Hole by Hole'!E117:E121,"&lt;"&amp;E2-1.9)+COUNTIF('Round 3 - Hole by Hole'!E124:E128,"&lt;"&amp;E2-1.9) +COUNTIF('Round 3 - Hole by Hole'!E131:E135,"&lt;"&amp;E2-1.9) +COUNTIF('Round 3 - Hole by Hole'!E138:E142,"&lt;"&amp;E2-1.9) +COUNTIF('Round 3 - Hole by Hole'!E145:E149,"&lt;"&amp;E2-1.9))</f>
        <v>0</v>
      </c>
      <c r="F4" s="70">
        <f>(COUNTIF('Round 3 - Hole by Hole'!F5:F9,"&lt;"&amp;F2-1.9)+COUNTIF('Round 3 - Hole by Hole'!F12:F16,"&lt;"&amp;F2-1.9)+COUNTIF('Round 3 - Hole by Hole'!F19:F23,"&lt;"&amp;F2-1.9)+COUNTIF('Round 3 - Hole by Hole'!F26:F30,"&lt;"&amp;F2-1.9)+COUNTIF('Round 3 - Hole by Hole'!F33:F37,"&lt;"&amp;F2-1.9)+COUNTIF('Round 3 - Hole by Hole'!F40:F44,"&lt;"&amp;F2-1.9)+COUNTIF('Round 3 - Hole by Hole'!F47:F51,"&lt;"&amp;F2-1.9)+COUNTIF('Round 3 - Hole by Hole'!F54:F58,"&lt;"&amp;F2-1.9)+COUNTIF('Round 3 - Hole by Hole'!F61:F65,"&lt;"&amp;F2-1.9)+COUNTIF('Round 3 - Hole by Hole'!F68:F72,"&lt;"&amp;F2-1.9)+COUNTIF('Round 3 - Hole by Hole'!F75:F79,"&lt;"&amp;F2-1.9)+COUNTIF('Round 3 - Hole by Hole'!F82:F86,"&lt;"&amp;F2-1.9)+COUNTIF('Round 3 - Hole by Hole'!F89:F93,"&lt;"&amp;F2-1.9)+COUNTIF('Round 3 - Hole by Hole'!F96:F100,"&lt;"&amp;F2-1.9)+COUNTIF('Round 3 - Hole by Hole'!F103:F107,"&lt;"&amp;F2-1.9)+COUNTIF('Round 3 - Hole by Hole'!F110:F114,"&lt;"&amp;F2-1.9)+COUNTIF('Round 3 - Hole by Hole'!F117:F121,"&lt;"&amp;F2-1.9)+COUNTIF('Round 3 - Hole by Hole'!F124:F128,"&lt;"&amp;F2-1.9) +COUNTIF('Round 3 - Hole by Hole'!F131:F135,"&lt;"&amp;F2-1.9) +COUNTIF('Round 3 - Hole by Hole'!F138:F142,"&lt;"&amp;F2-1.9) +COUNTIF('Round 3 - Hole by Hole'!F145:F149,"&lt;"&amp;F2-1.9))</f>
        <v>0</v>
      </c>
      <c r="G4" s="108">
        <f>(COUNTIF('Round 3 - Hole by Hole'!G5:G9,"&lt;"&amp;G2-1.9)+COUNTIF('Round 3 - Hole by Hole'!G12:G16,"&lt;"&amp;G2-1.9)+COUNTIF('Round 3 - Hole by Hole'!G19:G23,"&lt;"&amp;G2-1.9)+COUNTIF('Round 3 - Hole by Hole'!G26:G30,"&lt;"&amp;G2-1.9)+COUNTIF('Round 3 - Hole by Hole'!G33:G37,"&lt;"&amp;G2-1.9)+COUNTIF('Round 3 - Hole by Hole'!G40:G44,"&lt;"&amp;G2-1.9)+COUNTIF('Round 3 - Hole by Hole'!G47:G51,"&lt;"&amp;G2-1.9)+COUNTIF('Round 3 - Hole by Hole'!G54:G58,"&lt;"&amp;G2-1.9)+COUNTIF('Round 3 - Hole by Hole'!G61:G65,"&lt;"&amp;G2-1.9)+COUNTIF('Round 3 - Hole by Hole'!G68:G72,"&lt;"&amp;G2-1.9)+COUNTIF('Round 3 - Hole by Hole'!G75:G79,"&lt;"&amp;G2-1.9)+COUNTIF('Round 3 - Hole by Hole'!G82:G86,"&lt;"&amp;G2-1.9)+COUNTIF('Round 3 - Hole by Hole'!G89:G93,"&lt;"&amp;G2-1.9)+COUNTIF('Round 3 - Hole by Hole'!G96:G100,"&lt;"&amp;G2-1.9)+COUNTIF('Round 3 - Hole by Hole'!G103:G107,"&lt;"&amp;G2-1.9)+COUNTIF('Round 3 - Hole by Hole'!G110:G114,"&lt;"&amp;G2-1.9)+COUNTIF('Round 3 - Hole by Hole'!G117:G121,"&lt;"&amp;G2-1.9)+COUNTIF('Round 3 - Hole by Hole'!G124:G128,"&lt;"&amp;G2-1.9) +COUNTIF('Round 3 - Hole by Hole'!G131:G135,"&lt;"&amp;G2-1.9) +COUNTIF('Round 3 - Hole by Hole'!G138:G142,"&lt;"&amp;G2-1.9) +COUNTIF('Round 3 - Hole by Hole'!G145:G149,"&lt;"&amp;G2-1.9))</f>
        <v>0</v>
      </c>
      <c r="H4" s="70">
        <f>(COUNTIF('Round 3 - Hole by Hole'!H5:H9,"&lt;"&amp;H2-1.9)+COUNTIF('Round 3 - Hole by Hole'!H12:H16,"&lt;"&amp;H2-1.9)+COUNTIF('Round 3 - Hole by Hole'!H19:H23,"&lt;"&amp;H2-1.9)+COUNTIF('Round 3 - Hole by Hole'!H26:H30,"&lt;"&amp;H2-1.9)+COUNTIF('Round 3 - Hole by Hole'!H33:H37,"&lt;"&amp;H2-1.9)+COUNTIF('Round 3 - Hole by Hole'!H40:H44,"&lt;"&amp;H2-1.9)+COUNTIF('Round 3 - Hole by Hole'!H47:H51,"&lt;"&amp;H2-1.9)+COUNTIF('Round 3 - Hole by Hole'!H54:H58,"&lt;"&amp;H2-1.9)+COUNTIF('Round 3 - Hole by Hole'!H61:H65,"&lt;"&amp;H2-1.9)+COUNTIF('Round 3 - Hole by Hole'!H68:H72,"&lt;"&amp;H2-1.9)+COUNTIF('Round 3 - Hole by Hole'!H75:H79,"&lt;"&amp;H2-1.9)+COUNTIF('Round 3 - Hole by Hole'!H82:H86,"&lt;"&amp;H2-1.9)+COUNTIF('Round 3 - Hole by Hole'!H89:H93,"&lt;"&amp;H2-1.9)+COUNTIF('Round 3 - Hole by Hole'!H96:H100,"&lt;"&amp;H2-1.9)+COUNTIF('Round 3 - Hole by Hole'!H103:H107,"&lt;"&amp;H2-1.9)+COUNTIF('Round 3 - Hole by Hole'!H110:H114,"&lt;"&amp;H2-1.9)+COUNTIF('Round 3 - Hole by Hole'!H117:H121,"&lt;"&amp;H2-1.9)+COUNTIF('Round 3 - Hole by Hole'!H124:H128,"&lt;"&amp;H2-1.9) +COUNTIF('Round 3 - Hole by Hole'!H131:H135,"&lt;"&amp;H2-1.9) +COUNTIF('Round 3 - Hole by Hole'!H138:H142,"&lt;"&amp;H2-1.9) +COUNTIF('Round 3 - Hole by Hole'!H145:H149,"&lt;"&amp;H2-1.9))</f>
        <v>0</v>
      </c>
      <c r="I4" s="108">
        <f>(COUNTIF('Round 3 - Hole by Hole'!I5:I9,"&lt;"&amp;I2-1.9)+COUNTIF('Round 3 - Hole by Hole'!I12:I16,"&lt;"&amp;I2-1.9)+COUNTIF('Round 3 - Hole by Hole'!I19:I23,"&lt;"&amp;I2-1.9)+COUNTIF('Round 3 - Hole by Hole'!I26:I30,"&lt;"&amp;I2-1.9)+COUNTIF('Round 3 - Hole by Hole'!I33:I37,"&lt;"&amp;I2-1.9)+COUNTIF('Round 3 - Hole by Hole'!I40:I44,"&lt;"&amp;I2-1.9)+COUNTIF('Round 3 - Hole by Hole'!I47:I51,"&lt;"&amp;I2-1.9)+COUNTIF('Round 3 - Hole by Hole'!I54:I58,"&lt;"&amp;I2-1.9)+COUNTIF('Round 3 - Hole by Hole'!I61:I65,"&lt;"&amp;I2-1.9)+COUNTIF('Round 3 - Hole by Hole'!I68:I72,"&lt;"&amp;I2-1.9)+COUNTIF('Round 3 - Hole by Hole'!I75:I79,"&lt;"&amp;I2-1.9)+COUNTIF('Round 3 - Hole by Hole'!I82:I86,"&lt;"&amp;I2-1.9)+COUNTIF('Round 3 - Hole by Hole'!I89:I93,"&lt;"&amp;I2-1.9)+COUNTIF('Round 3 - Hole by Hole'!I96:I100,"&lt;"&amp;I2-1.9)+COUNTIF('Round 3 - Hole by Hole'!I103:I107,"&lt;"&amp;I2-1.9)+COUNTIF('Round 3 - Hole by Hole'!I110:I114,"&lt;"&amp;I2-1.9)+COUNTIF('Round 3 - Hole by Hole'!I117:I121,"&lt;"&amp;I2-1.9)+COUNTIF('Round 3 - Hole by Hole'!I124:I128,"&lt;"&amp;I2-1.9) +COUNTIF('Round 3 - Hole by Hole'!I131:I135,"&lt;"&amp;I2-1.9) +COUNTIF('Round 3 - Hole by Hole'!I138:I142,"&lt;"&amp;I2-1.9) +COUNTIF('Round 3 - Hole by Hole'!I145:I149,"&lt;"&amp;I2-1.9))</f>
        <v>0</v>
      </c>
      <c r="J4" s="70">
        <f>(COUNTIF('Round 3 - Hole by Hole'!J5:J9,"&lt;"&amp;J2-1.9)+COUNTIF('Round 3 - Hole by Hole'!J12:J16,"&lt;"&amp;J2-1.9)+COUNTIF('Round 3 - Hole by Hole'!J19:J23,"&lt;"&amp;J2-1.9)+COUNTIF('Round 3 - Hole by Hole'!J26:J30,"&lt;"&amp;J2-1.9)+COUNTIF('Round 3 - Hole by Hole'!J33:J37,"&lt;"&amp;J2-1.9)+COUNTIF('Round 3 - Hole by Hole'!J40:J44,"&lt;"&amp;J2-1.9)+COUNTIF('Round 3 - Hole by Hole'!J47:J51,"&lt;"&amp;J2-1.9)+COUNTIF('Round 3 - Hole by Hole'!J54:J58,"&lt;"&amp;J2-1.9)+COUNTIF('Round 3 - Hole by Hole'!J61:J65,"&lt;"&amp;J2-1.9)+COUNTIF('Round 3 - Hole by Hole'!J68:J72,"&lt;"&amp;J2-1.9)+COUNTIF('Round 3 - Hole by Hole'!J75:J79,"&lt;"&amp;J2-1.9)+COUNTIF('Round 3 - Hole by Hole'!J82:J86,"&lt;"&amp;J2-1.9)+COUNTIF('Round 3 - Hole by Hole'!J89:J93,"&lt;"&amp;J2-1.9)+COUNTIF('Round 3 - Hole by Hole'!J96:J100,"&lt;"&amp;J2-1.9)+COUNTIF('Round 3 - Hole by Hole'!J103:J107,"&lt;"&amp;J2-1.9)+COUNTIF('Round 3 - Hole by Hole'!J110:J114,"&lt;"&amp;J2-1.9)+COUNTIF('Round 3 - Hole by Hole'!J117:J121,"&lt;"&amp;J2-1.9)+COUNTIF('Round 3 - Hole by Hole'!J124:J128,"&lt;"&amp;J2-1.9) +COUNTIF('Round 3 - Hole by Hole'!J131:J135,"&lt;"&amp;J2-1.9) +COUNTIF('Round 3 - Hole by Hole'!J138:J142,"&lt;"&amp;J2-1.9) +COUNTIF('Round 3 - Hole by Hole'!J145:J149,"&lt;"&amp;J2-1.9))</f>
        <v>0</v>
      </c>
      <c r="K4" s="71"/>
      <c r="L4" s="70">
        <f>(COUNTIF('Round 3 - Hole by Hole'!L5:L9,"&lt;"&amp;L2-1.9)+COUNTIF('Round 3 - Hole by Hole'!L12:L16,"&lt;"&amp;L2-1.9)+COUNTIF('Round 3 - Hole by Hole'!L19:L23,"&lt;"&amp;L2-1.9)+COUNTIF('Round 3 - Hole by Hole'!L26:L30,"&lt;"&amp;L2-1.9)+COUNTIF('Round 3 - Hole by Hole'!L33:L37,"&lt;"&amp;L2-1.9)+COUNTIF('Round 3 - Hole by Hole'!L40:L44,"&lt;"&amp;L2-1.9)+COUNTIF('Round 3 - Hole by Hole'!L47:L51,"&lt;"&amp;L2-1.9)+COUNTIF('Round 3 - Hole by Hole'!L54:L58,"&lt;"&amp;L2-1.9)+COUNTIF('Round 3 - Hole by Hole'!L61:L65,"&lt;"&amp;L2-1.9)+COUNTIF('Round 3 - Hole by Hole'!L68:L72,"&lt;"&amp;L2-1.9)+COUNTIF('Round 3 - Hole by Hole'!L75:L79,"&lt;"&amp;L2-1.9)+COUNTIF('Round 3 - Hole by Hole'!L82:L86,"&lt;"&amp;L2-1.9)+COUNTIF('Round 3 - Hole by Hole'!L89:L93,"&lt;"&amp;L2-1.9)+COUNTIF('Round 3 - Hole by Hole'!L96:L100,"&lt;"&amp;L2-1.9)+COUNTIF('Round 3 - Hole by Hole'!L103:L107,"&lt;"&amp;L2-1.9)+COUNTIF('Round 3 - Hole by Hole'!L110:L114,"&lt;"&amp;L2-1.9)+COUNTIF('Round 3 - Hole by Hole'!L117:L121,"&lt;"&amp;L2-1.9)+COUNTIF('Round 3 - Hole by Hole'!L124:L128,"&lt;"&amp;L2-1.9) +COUNTIF('Round 3 - Hole by Hole'!L131:L135,"&lt;"&amp;L2-1.9) +COUNTIF('Round 3 - Hole by Hole'!L138:L142,"&lt;"&amp;L2-1.9) +COUNTIF('Round 3 - Hole by Hole'!L145:L149,"&lt;"&amp;L2-1.9))</f>
        <v>0</v>
      </c>
      <c r="M4" s="108">
        <f>(COUNTIF('Round 3 - Hole by Hole'!M5:M9,"&lt;"&amp;M2-1.9)+COUNTIF('Round 3 - Hole by Hole'!M12:M16,"&lt;"&amp;M2-1.9)+COUNTIF('Round 3 - Hole by Hole'!M19:M23,"&lt;"&amp;M2-1.9)+COUNTIF('Round 3 - Hole by Hole'!M26:M30,"&lt;"&amp;M2-1.9)+COUNTIF('Round 3 - Hole by Hole'!M33:M37,"&lt;"&amp;M2-1.9)+COUNTIF('Round 3 - Hole by Hole'!M40:M44,"&lt;"&amp;M2-1.9)+COUNTIF('Round 3 - Hole by Hole'!M47:M51,"&lt;"&amp;M2-1.9)+COUNTIF('Round 3 - Hole by Hole'!M54:M58,"&lt;"&amp;M2-1.9)+COUNTIF('Round 3 - Hole by Hole'!M61:M65,"&lt;"&amp;M2-1.9)+COUNTIF('Round 3 - Hole by Hole'!M68:M72,"&lt;"&amp;M2-1.9)+COUNTIF('Round 3 - Hole by Hole'!M75:M79,"&lt;"&amp;M2-1.9)+COUNTIF('Round 3 - Hole by Hole'!M82:M86,"&lt;"&amp;M2-1.9)+COUNTIF('Round 3 - Hole by Hole'!M89:M93,"&lt;"&amp;M2-1.9)+COUNTIF('Round 3 - Hole by Hole'!M96:M100,"&lt;"&amp;M2-1.9)+COUNTIF('Round 3 - Hole by Hole'!M103:M107,"&lt;"&amp;M2-1.9)+COUNTIF('Round 3 - Hole by Hole'!M110:M114,"&lt;"&amp;M2-1.9)+COUNTIF('Round 3 - Hole by Hole'!M117:M121,"&lt;"&amp;M2-1.9)+COUNTIF('Round 3 - Hole by Hole'!M124:M128,"&lt;"&amp;M2-1.9) +COUNTIF('Round 3 - Hole by Hole'!M131:M135,"&lt;"&amp;M2-1.9) +COUNTIF('Round 3 - Hole by Hole'!M138:M142,"&lt;"&amp;M2-1.9) +COUNTIF('Round 3 - Hole by Hole'!M145:M149,"&lt;"&amp;M2-1.9))</f>
        <v>0</v>
      </c>
      <c r="N4" s="70">
        <f>(COUNTIF('Round 3 - Hole by Hole'!N5:N9,"&lt;"&amp;N2-1.9)+COUNTIF('Round 3 - Hole by Hole'!N12:N16,"&lt;"&amp;N2-1.9)+COUNTIF('Round 3 - Hole by Hole'!N19:N23,"&lt;"&amp;N2-1.9)+COUNTIF('Round 3 - Hole by Hole'!N26:N30,"&lt;"&amp;N2-1.9)+COUNTIF('Round 3 - Hole by Hole'!N33:N37,"&lt;"&amp;N2-1.9)+COUNTIF('Round 3 - Hole by Hole'!N40:N44,"&lt;"&amp;N2-1.9)+COUNTIF('Round 3 - Hole by Hole'!N47:N51,"&lt;"&amp;N2-1.9)+COUNTIF('Round 3 - Hole by Hole'!N54:N58,"&lt;"&amp;N2-1.9)+COUNTIF('Round 3 - Hole by Hole'!N61:N65,"&lt;"&amp;N2-1.9)+COUNTIF('Round 3 - Hole by Hole'!N68:N72,"&lt;"&amp;N2-1.9)+COUNTIF('Round 3 - Hole by Hole'!N75:N79,"&lt;"&amp;N2-1.9)+COUNTIF('Round 3 - Hole by Hole'!N82:N86,"&lt;"&amp;N2-1.9)+COUNTIF('Round 3 - Hole by Hole'!N89:N93,"&lt;"&amp;N2-1.9)+COUNTIF('Round 3 - Hole by Hole'!N96:N100,"&lt;"&amp;N2-1.9)+COUNTIF('Round 3 - Hole by Hole'!N103:N107,"&lt;"&amp;N2-1.9)+COUNTIF('Round 3 - Hole by Hole'!N110:N114,"&lt;"&amp;N2-1.9)+COUNTIF('Round 3 - Hole by Hole'!N117:N121,"&lt;"&amp;N2-1.9)+COUNTIF('Round 3 - Hole by Hole'!N124:N128,"&lt;"&amp;N2-1.9) +COUNTIF('Round 3 - Hole by Hole'!N131:N135,"&lt;"&amp;N2-1.9) +COUNTIF('Round 3 - Hole by Hole'!N138:N142,"&lt;"&amp;N2-1.9) +COUNTIF('Round 3 - Hole by Hole'!N145:N149,"&lt;"&amp;N2-1.9))</f>
        <v>0</v>
      </c>
      <c r="O4" s="108">
        <f>(COUNTIF('Round 3 - Hole by Hole'!O5:O9,"&lt;"&amp;O2-1.9)+COUNTIF('Round 3 - Hole by Hole'!O12:O16,"&lt;"&amp;O2-1.9)+COUNTIF('Round 3 - Hole by Hole'!O19:O23,"&lt;"&amp;O2-1.9)+COUNTIF('Round 3 - Hole by Hole'!O26:O30,"&lt;"&amp;O2-1.9)+COUNTIF('Round 3 - Hole by Hole'!O33:O37,"&lt;"&amp;O2-1.9)+COUNTIF('Round 3 - Hole by Hole'!O40:O44,"&lt;"&amp;O2-1.9)+COUNTIF('Round 3 - Hole by Hole'!O47:O51,"&lt;"&amp;O2-1.9)+COUNTIF('Round 3 - Hole by Hole'!O54:O58,"&lt;"&amp;O2-1.9)+COUNTIF('Round 3 - Hole by Hole'!O61:O65,"&lt;"&amp;O2-1.9)+COUNTIF('Round 3 - Hole by Hole'!O68:O72,"&lt;"&amp;O2-1.9)+COUNTIF('Round 3 - Hole by Hole'!O75:O79,"&lt;"&amp;O2-1.9)+COUNTIF('Round 3 - Hole by Hole'!O82:O86,"&lt;"&amp;O2-1.9)+COUNTIF('Round 3 - Hole by Hole'!O89:O93,"&lt;"&amp;O2-1.9)+COUNTIF('Round 3 - Hole by Hole'!O96:O100,"&lt;"&amp;O2-1.9)+COUNTIF('Round 3 - Hole by Hole'!O103:O107,"&lt;"&amp;O2-1.9)+COUNTIF('Round 3 - Hole by Hole'!O110:O114,"&lt;"&amp;O2-1.9)+COUNTIF('Round 3 - Hole by Hole'!O117:O121,"&lt;"&amp;O2-1.9)+COUNTIF('Round 3 - Hole by Hole'!O124:O128,"&lt;"&amp;O2-1.9) +COUNTIF('Round 3 - Hole by Hole'!O131:O135,"&lt;"&amp;O2-1.9) +COUNTIF('Round 3 - Hole by Hole'!O138:O142,"&lt;"&amp;O2-1.9) +COUNTIF('Round 3 - Hole by Hole'!O145:O149,"&lt;"&amp;O2-1.9))</f>
        <v>0</v>
      </c>
      <c r="P4" s="70">
        <f>(COUNTIF('Round 3 - Hole by Hole'!P5:P9,"&lt;"&amp;P2-1.9)+COUNTIF('Round 3 - Hole by Hole'!P12:P16,"&lt;"&amp;P2-1.9)+COUNTIF('Round 3 - Hole by Hole'!P19:P23,"&lt;"&amp;P2-1.9)+COUNTIF('Round 3 - Hole by Hole'!P26:P30,"&lt;"&amp;P2-1.9)+COUNTIF('Round 3 - Hole by Hole'!P33:P37,"&lt;"&amp;P2-1.9)+COUNTIF('Round 3 - Hole by Hole'!P40:P44,"&lt;"&amp;P2-1.9)+COUNTIF('Round 3 - Hole by Hole'!P47:P51,"&lt;"&amp;P2-1.9)+COUNTIF('Round 3 - Hole by Hole'!P54:P58,"&lt;"&amp;P2-1.9)+COUNTIF('Round 3 - Hole by Hole'!P61:P65,"&lt;"&amp;P2-1.9)+COUNTIF('Round 3 - Hole by Hole'!P68:P72,"&lt;"&amp;P2-1.9)+COUNTIF('Round 3 - Hole by Hole'!P75:P79,"&lt;"&amp;P2-1.9)+COUNTIF('Round 3 - Hole by Hole'!P82:P86,"&lt;"&amp;P2-1.9)+COUNTIF('Round 3 - Hole by Hole'!P89:P93,"&lt;"&amp;P2-1.9)+COUNTIF('Round 3 - Hole by Hole'!P96:P100,"&lt;"&amp;P2-1.9)+COUNTIF('Round 3 - Hole by Hole'!P103:P107,"&lt;"&amp;P2-1.9)+COUNTIF('Round 3 - Hole by Hole'!P110:P114,"&lt;"&amp;P2-1.9)+COUNTIF('Round 3 - Hole by Hole'!P117:P121,"&lt;"&amp;P2-1.9)+COUNTIF('Round 3 - Hole by Hole'!P124:P128,"&lt;"&amp;P2-1.9) +COUNTIF('Round 3 - Hole by Hole'!P131:P135,"&lt;"&amp;P2-1.9) +COUNTIF('Round 3 - Hole by Hole'!P138:P142,"&lt;"&amp;P2-1.9) +COUNTIF('Round 3 - Hole by Hole'!P145:P149,"&lt;"&amp;P2-1.9))</f>
        <v>0</v>
      </c>
      <c r="Q4" s="108">
        <f>(COUNTIF('Round 3 - Hole by Hole'!Q5:Q9,"&lt;"&amp;Q2-1.9)+COUNTIF('Round 3 - Hole by Hole'!Q12:Q16,"&lt;"&amp;Q2-1.9)+COUNTIF('Round 3 - Hole by Hole'!Q19:Q23,"&lt;"&amp;Q2-1.9)+COUNTIF('Round 3 - Hole by Hole'!Q26:Q30,"&lt;"&amp;Q2-1.9)+COUNTIF('Round 3 - Hole by Hole'!Q33:Q37,"&lt;"&amp;Q2-1.9)+COUNTIF('Round 3 - Hole by Hole'!Q40:Q44,"&lt;"&amp;Q2-1.9)+COUNTIF('Round 3 - Hole by Hole'!Q47:Q51,"&lt;"&amp;Q2-1.9)+COUNTIF('Round 3 - Hole by Hole'!Q54:Q58,"&lt;"&amp;Q2-1.9)+COUNTIF('Round 3 - Hole by Hole'!Q61:Q65,"&lt;"&amp;Q2-1.9)+COUNTIF('Round 3 - Hole by Hole'!Q68:Q72,"&lt;"&amp;Q2-1.9)+COUNTIF('Round 3 - Hole by Hole'!Q75:Q79,"&lt;"&amp;Q2-1.9)+COUNTIF('Round 3 - Hole by Hole'!Q82:Q86,"&lt;"&amp;Q2-1.9)+COUNTIF('Round 3 - Hole by Hole'!Q89:Q93,"&lt;"&amp;Q2-1.9)+COUNTIF('Round 3 - Hole by Hole'!Q96:Q100,"&lt;"&amp;Q2-1.9)+COUNTIF('Round 3 - Hole by Hole'!Q103:Q107,"&lt;"&amp;Q2-1.9)+COUNTIF('Round 3 - Hole by Hole'!Q110:Q114,"&lt;"&amp;Q2-1.9)+COUNTIF('Round 3 - Hole by Hole'!Q117:Q121,"&lt;"&amp;Q2-1.9)+COUNTIF('Round 3 - Hole by Hole'!Q124:Q128,"&lt;"&amp;Q2-1.9) +COUNTIF('Round 3 - Hole by Hole'!Q131:Q135,"&lt;"&amp;Q2-1.9) +COUNTIF('Round 3 - Hole by Hole'!Q138:Q142,"&lt;"&amp;Q2-1.9) +COUNTIF('Round 3 - Hole by Hole'!Q145:Q149,"&lt;"&amp;Q2-1.9))</f>
        <v>0</v>
      </c>
      <c r="R4" s="70">
        <f>(COUNTIF('Round 3 - Hole by Hole'!R5:R9,"&lt;"&amp;R2-1.9)+COUNTIF('Round 3 - Hole by Hole'!R12:R16,"&lt;"&amp;R2-1.9)+COUNTIF('Round 3 - Hole by Hole'!R19:R23,"&lt;"&amp;R2-1.9)+COUNTIF('Round 3 - Hole by Hole'!R26:R30,"&lt;"&amp;R2-1.9)+COUNTIF('Round 3 - Hole by Hole'!R33:R37,"&lt;"&amp;R2-1.9)+COUNTIF('Round 3 - Hole by Hole'!R40:R44,"&lt;"&amp;R2-1.9)+COUNTIF('Round 3 - Hole by Hole'!R47:R51,"&lt;"&amp;R2-1.9)+COUNTIF('Round 3 - Hole by Hole'!R54:R58,"&lt;"&amp;R2-1.9)+COUNTIF('Round 3 - Hole by Hole'!R61:R65,"&lt;"&amp;R2-1.9)+COUNTIF('Round 3 - Hole by Hole'!R68:R72,"&lt;"&amp;R2-1.9)+COUNTIF('Round 3 - Hole by Hole'!R75:R79,"&lt;"&amp;R2-1.9)+COUNTIF('Round 3 - Hole by Hole'!R82:R86,"&lt;"&amp;R2-1.9)+COUNTIF('Round 3 - Hole by Hole'!R89:R93,"&lt;"&amp;R2-1.9)+COUNTIF('Round 3 - Hole by Hole'!R96:R100,"&lt;"&amp;R2-1.9)+COUNTIF('Round 3 - Hole by Hole'!R103:R107,"&lt;"&amp;R2-1.9)+COUNTIF('Round 3 - Hole by Hole'!R110:R114,"&lt;"&amp;R2-1.9)+COUNTIF('Round 3 - Hole by Hole'!R117:R121,"&lt;"&amp;R2-1.9)+COUNTIF('Round 3 - Hole by Hole'!R124:R128,"&lt;"&amp;R2-1.9) +COUNTIF('Round 3 - Hole by Hole'!R131:R135,"&lt;"&amp;R2-1.9) +COUNTIF('Round 3 - Hole by Hole'!R138:R142,"&lt;"&amp;R2-1.9) +COUNTIF('Round 3 - Hole by Hole'!R145:R149,"&lt;"&amp;R2-1.9))</f>
        <v>0</v>
      </c>
      <c r="S4" s="108">
        <f>(COUNTIF('Round 3 - Hole by Hole'!S5:S9,"&lt;"&amp;S2-1.9)+COUNTIF('Round 3 - Hole by Hole'!S12:S16,"&lt;"&amp;S2-1.9)+COUNTIF('Round 3 - Hole by Hole'!S19:S23,"&lt;"&amp;S2-1.9)+COUNTIF('Round 3 - Hole by Hole'!S26:S30,"&lt;"&amp;S2-1.9)+COUNTIF('Round 3 - Hole by Hole'!S33:S37,"&lt;"&amp;S2-1.9)+COUNTIF('Round 3 - Hole by Hole'!S40:S44,"&lt;"&amp;S2-1.9)+COUNTIF('Round 3 - Hole by Hole'!S47:S51,"&lt;"&amp;S2-1.9)+COUNTIF('Round 3 - Hole by Hole'!S54:S58,"&lt;"&amp;S2-1.9)+COUNTIF('Round 3 - Hole by Hole'!S61:S65,"&lt;"&amp;S2-1.9)+COUNTIF('Round 3 - Hole by Hole'!S68:S72,"&lt;"&amp;S2-1.9)+COUNTIF('Round 3 - Hole by Hole'!S75:S79,"&lt;"&amp;S2-1.9)+COUNTIF('Round 3 - Hole by Hole'!S82:S86,"&lt;"&amp;S2-1.9)+COUNTIF('Round 3 - Hole by Hole'!S89:S93,"&lt;"&amp;S2-1.9)+COUNTIF('Round 3 - Hole by Hole'!S96:S100,"&lt;"&amp;S2-1.9)+COUNTIF('Round 3 - Hole by Hole'!S103:S107,"&lt;"&amp;S2-1.9)+COUNTIF('Round 3 - Hole by Hole'!S110:S114,"&lt;"&amp;S2-1.9)+COUNTIF('Round 3 - Hole by Hole'!S117:S121,"&lt;"&amp;S2-1.9)+COUNTIF('Round 3 - Hole by Hole'!S124:S128,"&lt;"&amp;S2-1.9) +COUNTIF('Round 3 - Hole by Hole'!S131:S135,"&lt;"&amp;S2-1.9) +COUNTIF('Round 3 - Hole by Hole'!S138:S142,"&lt;"&amp;S2-1.9) +COUNTIF('Round 3 - Hole by Hole'!S145:S149,"&lt;"&amp;S2-1.9))</f>
        <v>0</v>
      </c>
      <c r="T4" s="70">
        <f>(COUNTIF('Round 3 - Hole by Hole'!T5:T9,"&lt;"&amp;T2-1.9)+COUNTIF('Round 3 - Hole by Hole'!T12:T16,"&lt;"&amp;T2-1.9)+COUNTIF('Round 3 - Hole by Hole'!T19:T23,"&lt;"&amp;T2-1.9)+COUNTIF('Round 3 - Hole by Hole'!T26:T30,"&lt;"&amp;T2-1.9)+COUNTIF('Round 3 - Hole by Hole'!T33:T37,"&lt;"&amp;T2-1.9)+COUNTIF('Round 3 - Hole by Hole'!T40:T44,"&lt;"&amp;T2-1.9)+COUNTIF('Round 3 - Hole by Hole'!T47:T51,"&lt;"&amp;T2-1.9)+COUNTIF('Round 3 - Hole by Hole'!T54:T58,"&lt;"&amp;T2-1.9)+COUNTIF('Round 3 - Hole by Hole'!T61:T65,"&lt;"&amp;T2-1.9)+COUNTIF('Round 3 - Hole by Hole'!T68:T72,"&lt;"&amp;T2-1.9)+COUNTIF('Round 3 - Hole by Hole'!T75:T79,"&lt;"&amp;T2-1.9)+COUNTIF('Round 3 - Hole by Hole'!T82:T86,"&lt;"&amp;T2-1.9)+COUNTIF('Round 3 - Hole by Hole'!T89:T93,"&lt;"&amp;T2-1.9)+COUNTIF('Round 3 - Hole by Hole'!T96:T100,"&lt;"&amp;T2-1.9)+COUNTIF('Round 3 - Hole by Hole'!T103:T107,"&lt;"&amp;T2-1.9)+COUNTIF('Round 3 - Hole by Hole'!T110:T114,"&lt;"&amp;T2-1.9)+COUNTIF('Round 3 - Hole by Hole'!T117:T121,"&lt;"&amp;T2-1.9)+COUNTIF('Round 3 - Hole by Hole'!T124:T128,"&lt;"&amp;T2-1.9) +COUNTIF('Round 3 - Hole by Hole'!T131:T135,"&lt;"&amp;T2-1.9) +COUNTIF('Round 3 - Hole by Hole'!T138:T142,"&lt;"&amp;T2-1.9) +COUNTIF('Round 3 - Hole by Hole'!T145:T149,"&lt;"&amp;T2-1.9))</f>
        <v>0</v>
      </c>
      <c r="U4" s="72"/>
      <c r="V4" s="73"/>
    </row>
    <row r="5" spans="1:22">
      <c r="A5" s="61" t="s">
        <v>32</v>
      </c>
      <c r="B5" s="70">
        <f>(COUNTIF('Round 3 - Hole by Hole'!B5:B9,”=“&amp;B2-1)+COUNTIF('Round 3 - Hole by Hole'!B12:B16,”=“&amp;B2-1)+COUNTIF('Round 3 - Hole by Hole'!B19:B23,”=“&amp;B2-1)+COUNTIF('Round 3 - Hole by Hole'!B26:B30,”=“&amp;B2-1)+COUNTIF('Round 3 - Hole by Hole'!B33:B37,”=“&amp;B2-1)+COUNTIF('Round 3 - Hole by Hole'!B40:B44,”=“&amp;B2-1)+COUNTIF('Round 3 - Hole by Hole'!B47:B51,”=“&amp;B2-1)+COUNTIF('Round 3 - Hole by Hole'!B54:B58,”=“&amp;B2-1)+COUNTIF('Round 3 - Hole by Hole'!B61:B65,”=“&amp;B2-1)+COUNTIF('Round 3 - Hole by Hole'!B68:B72,”=“&amp;B2-1)+COUNTIF('Round 3 - Hole by Hole'!B75:B79,”=“&amp;B2-1)+COUNTIF('Round 3 - Hole by Hole'!B82:B86,”=“&amp;B2-1)+COUNTIF('Round 3 - Hole by Hole'!B89:B93,”=“&amp;B2-1)+COUNTIF('Round 3 - Hole by Hole'!B96:B100,”=“&amp;B2-1)+COUNTIF('Round 3 - Hole by Hole'!B103:B107,”=“&amp;B2-1)+COUNTIF('Round 3 - Hole by Hole'!B110:B114,”=“&amp;B2-1)+COUNTIF('Round 3 - Hole by Hole'!B117:B121,”=“&amp;B2-1)+COUNTIF('Round 3 - Hole by Hole'!B124:B128,”=“&amp;B2-1) +COUNTIF('Round 3 - Hole by Hole'!B131:B135,”=“&amp;B2-1) +COUNTIF('Round 3 - Hole by Hole'!B138:B142,”=“&amp;B2-1) +COUNTIF('Round 3 - Hole by Hole'!B145:B149,”=“&amp;B2-1))</f>
        <v>0</v>
      </c>
      <c r="C5" s="108">
        <f>(COUNTIF('Round 3 - Hole by Hole'!C5:C9,”=“&amp;C2-1)+COUNTIF('Round 3 - Hole by Hole'!C12:C16,”=“&amp;C2-1)+COUNTIF('Round 3 - Hole by Hole'!C19:C23,”=“&amp;C2-1)+COUNTIF('Round 3 - Hole by Hole'!C26:C30,”=“&amp;C2-1)+COUNTIF('Round 3 - Hole by Hole'!C33:C37,”=“&amp;C2-1)+COUNTIF('Round 3 - Hole by Hole'!C40:C44,”=“&amp;C2-1)+COUNTIF('Round 3 - Hole by Hole'!C47:C51,”=“&amp;C2-1)+COUNTIF('Round 3 - Hole by Hole'!C54:C58,”=“&amp;C2-1)+COUNTIF('Round 3 - Hole by Hole'!C61:C65,”=“&amp;C2-1)+COUNTIF('Round 3 - Hole by Hole'!C68:C72,”=“&amp;C2-1)+COUNTIF('Round 3 - Hole by Hole'!C75:C79,”=“&amp;C2-1)+COUNTIF('Round 3 - Hole by Hole'!C82:C86,”=“&amp;C2-1)+COUNTIF('Round 3 - Hole by Hole'!C89:C93,”=“&amp;C2-1)+COUNTIF('Round 3 - Hole by Hole'!C96:C100,”=“&amp;C2-1)+COUNTIF('Round 3 - Hole by Hole'!C103:C107,”=“&amp;C2-1)+COUNTIF('Round 3 - Hole by Hole'!C110:C114,”=“&amp;C2-1)+COUNTIF('Round 3 - Hole by Hole'!C117:C121,”=“&amp;C2-1)+COUNTIF('Round 3 - Hole by Hole'!C124:C128,”=“&amp;C2-1) +COUNTIF('Round 3 - Hole by Hole'!C131:C135,”=“&amp;C2-1) +COUNTIF('Round 3 - Hole by Hole'!C138:C142,”=“&amp;C2-1) +COUNTIF('Round 3 - Hole by Hole'!C145:C149,”=“&amp;C2-1))</f>
        <v>0</v>
      </c>
      <c r="D5" s="70">
        <f>(COUNTIF('Round 3 - Hole by Hole'!D5:D9,”=“&amp;D2-1)+COUNTIF('Round 3 - Hole by Hole'!D12:D16,”=“&amp;D2-1)+COUNTIF('Round 3 - Hole by Hole'!D19:D23,”=“&amp;D2-1)+COUNTIF('Round 3 - Hole by Hole'!D26:D30,”=“&amp;D2-1)+COUNTIF('Round 3 - Hole by Hole'!D33:D37,”=“&amp;D2-1)+COUNTIF('Round 3 - Hole by Hole'!D40:D44,”=“&amp;D2-1)+COUNTIF('Round 3 - Hole by Hole'!D47:D51,”=“&amp;D2-1)+COUNTIF('Round 3 - Hole by Hole'!D54:D58,”=“&amp;D2-1)+COUNTIF('Round 3 - Hole by Hole'!D61:D65,”=“&amp;D2-1)+COUNTIF('Round 3 - Hole by Hole'!D68:D72,”=“&amp;D2-1)+COUNTIF('Round 3 - Hole by Hole'!D75:D79,”=“&amp;D2-1)+COUNTIF('Round 3 - Hole by Hole'!D82:D86,”=“&amp;D2-1)+COUNTIF('Round 3 - Hole by Hole'!D89:D93,”=“&amp;D2-1)+COUNTIF('Round 3 - Hole by Hole'!D96:D100,”=“&amp;D2-1)+COUNTIF('Round 3 - Hole by Hole'!D103:D107,”=“&amp;D2-1)+COUNTIF('Round 3 - Hole by Hole'!D110:D114,”=“&amp;D2-1)+COUNTIF('Round 3 - Hole by Hole'!D117:D121,”=“&amp;D2-1)+COUNTIF('Round 3 - Hole by Hole'!D124:D128,”=“&amp;D2-1) +COUNTIF('Round 3 - Hole by Hole'!D131:D135,”=“&amp;D2-1) +COUNTIF('Round 3 - Hole by Hole'!D138:D142,”=“&amp;D2-1) +COUNTIF('Round 3 - Hole by Hole'!D145:D149,”=“&amp;D2-1))</f>
        <v>0</v>
      </c>
      <c r="E5" s="108">
        <f>(COUNTIF('Round 3 - Hole by Hole'!E5:E9,”=“&amp;E2-1)+COUNTIF('Round 3 - Hole by Hole'!E12:E16,”=“&amp;E2-1)+COUNTIF('Round 3 - Hole by Hole'!E19:E23,”=“&amp;E2-1)+COUNTIF('Round 3 - Hole by Hole'!E26:E30,”=“&amp;E2-1)+COUNTIF('Round 3 - Hole by Hole'!E33:E37,”=“&amp;E2-1)+COUNTIF('Round 3 - Hole by Hole'!E40:E44,”=“&amp;E2-1)+COUNTIF('Round 3 - Hole by Hole'!E47:E51,”=“&amp;E2-1)+COUNTIF('Round 3 - Hole by Hole'!E54:E58,”=“&amp;E2-1)+COUNTIF('Round 3 - Hole by Hole'!E61:E65,”=“&amp;E2-1)+COUNTIF('Round 3 - Hole by Hole'!E68:E72,”=“&amp;E2-1)+COUNTIF('Round 3 - Hole by Hole'!E75:E79,”=“&amp;E2-1)+COUNTIF('Round 3 - Hole by Hole'!E82:E86,”=“&amp;E2-1)+COUNTIF('Round 3 - Hole by Hole'!E89:E93,”=“&amp;E2-1)+COUNTIF('Round 3 - Hole by Hole'!E96:E100,”=“&amp;E2-1)+COUNTIF('Round 3 - Hole by Hole'!E103:E107,”=“&amp;E2-1)+COUNTIF('Round 3 - Hole by Hole'!E110:E114,”=“&amp;E2-1)+COUNTIF('Round 3 - Hole by Hole'!E117:E121,”=“&amp;E2-1)+COUNTIF('Round 3 - Hole by Hole'!E124:E128,”=“&amp;E2-1) +COUNTIF('Round 3 - Hole by Hole'!E131:E135,”=“&amp;E2-1) +COUNTIF('Round 3 - Hole by Hole'!E138:E142,”=“&amp;E2-1) +COUNTIF('Round 3 - Hole by Hole'!E145:E149,”=“&amp;E2-1))</f>
        <v>0</v>
      </c>
      <c r="F5" s="70">
        <f>(COUNTIF('Round 3 - Hole by Hole'!F5:F9,”=“&amp;F2-1)+COUNTIF('Round 3 - Hole by Hole'!F12:F16,”=“&amp;F2-1)+COUNTIF('Round 3 - Hole by Hole'!F19:F23,”=“&amp;F2-1)+COUNTIF('Round 3 - Hole by Hole'!F26:F30,”=“&amp;F2-1)+COUNTIF('Round 3 - Hole by Hole'!F33:F37,”=“&amp;F2-1)+COUNTIF('Round 3 - Hole by Hole'!F40:F44,”=“&amp;F2-1)+COUNTIF('Round 3 - Hole by Hole'!F47:F51,”=“&amp;F2-1)+COUNTIF('Round 3 - Hole by Hole'!F54:F58,”=“&amp;F2-1)+COUNTIF('Round 3 - Hole by Hole'!F61:F65,”=“&amp;F2-1)+COUNTIF('Round 3 - Hole by Hole'!F68:F72,”=“&amp;F2-1)+COUNTIF('Round 3 - Hole by Hole'!F75:F79,”=“&amp;F2-1)+COUNTIF('Round 3 - Hole by Hole'!F82:F86,”=“&amp;F2-1)+COUNTIF('Round 3 - Hole by Hole'!F89:F93,”=“&amp;F2-1)+COUNTIF('Round 3 - Hole by Hole'!F96:F100,”=“&amp;F2-1)+COUNTIF('Round 3 - Hole by Hole'!F103:F107,”=“&amp;F2-1)+COUNTIF('Round 3 - Hole by Hole'!F110:F114,”=“&amp;F2-1)+COUNTIF('Round 3 - Hole by Hole'!F117:F121,”=“&amp;F2-1)+COUNTIF('Round 3 - Hole by Hole'!F124:F128,”=“&amp;F2-1) +COUNTIF('Round 3 - Hole by Hole'!F131:F135,”=“&amp;F2-1) +COUNTIF('Round 3 - Hole by Hole'!F138:F142,”=“&amp;F2-1) +COUNTIF('Round 3 - Hole by Hole'!F145:F149,”=“&amp;F2-1))</f>
        <v>0</v>
      </c>
      <c r="G5" s="108">
        <f>(COUNTIF('Round 3 - Hole by Hole'!G5:G9,”=“&amp;G2-1)+COUNTIF('Round 3 - Hole by Hole'!G12:G16,”=“&amp;G2-1)+COUNTIF('Round 3 - Hole by Hole'!G19:G23,”=“&amp;G2-1)+COUNTIF('Round 3 - Hole by Hole'!G26:G30,”=“&amp;G2-1)+COUNTIF('Round 3 - Hole by Hole'!G33:G37,”=“&amp;G2-1)+COUNTIF('Round 3 - Hole by Hole'!G40:G44,”=“&amp;G2-1)+COUNTIF('Round 3 - Hole by Hole'!G47:G51,”=“&amp;G2-1)+COUNTIF('Round 3 - Hole by Hole'!G54:G58,”=“&amp;G2-1)+COUNTIF('Round 3 - Hole by Hole'!G61:G65,”=“&amp;G2-1)+COUNTIF('Round 3 - Hole by Hole'!G68:G72,”=“&amp;G2-1)+COUNTIF('Round 3 - Hole by Hole'!G75:G79,”=“&amp;G2-1)+COUNTIF('Round 3 - Hole by Hole'!G82:G86,”=“&amp;G2-1)+COUNTIF('Round 3 - Hole by Hole'!G89:G93,”=“&amp;G2-1)+COUNTIF('Round 3 - Hole by Hole'!G96:G100,”=“&amp;G2-1)+COUNTIF('Round 3 - Hole by Hole'!G103:G107,”=“&amp;G2-1)+COUNTIF('Round 3 - Hole by Hole'!G110:G114,”=“&amp;G2-1)+COUNTIF('Round 3 - Hole by Hole'!G117:G121,”=“&amp;G2-1)+COUNTIF('Round 3 - Hole by Hole'!G124:G128,”=“&amp;G2-1) +COUNTIF('Round 3 - Hole by Hole'!G131:G135,”=“&amp;G2-1) +COUNTIF('Round 3 - Hole by Hole'!G138:G142,”=“&amp;G2-1) +COUNTIF('Round 3 - Hole by Hole'!G145:G149,”=“&amp;G2-1))</f>
        <v>0</v>
      </c>
      <c r="H5" s="70">
        <f>(COUNTIF('Round 3 - Hole by Hole'!H5:H9,”=“&amp;H2-1)+COUNTIF('Round 3 - Hole by Hole'!H12:H16,”=“&amp;H2-1)+COUNTIF('Round 3 - Hole by Hole'!H19:H23,”=“&amp;H2-1)+COUNTIF('Round 3 - Hole by Hole'!H26:H30,”=“&amp;H2-1)+COUNTIF('Round 3 - Hole by Hole'!H33:H37,”=“&amp;H2-1)+COUNTIF('Round 3 - Hole by Hole'!H40:H44,”=“&amp;H2-1)+COUNTIF('Round 3 - Hole by Hole'!H47:H51,”=“&amp;H2-1)+COUNTIF('Round 3 - Hole by Hole'!H54:H58,”=“&amp;H2-1)+COUNTIF('Round 3 - Hole by Hole'!H61:H65,”=“&amp;H2-1)+COUNTIF('Round 3 - Hole by Hole'!H68:H72,”=“&amp;H2-1)+COUNTIF('Round 3 - Hole by Hole'!H75:H79,”=“&amp;H2-1)+COUNTIF('Round 3 - Hole by Hole'!H82:H86,”=“&amp;H2-1)+COUNTIF('Round 3 - Hole by Hole'!H89:H93,”=“&amp;H2-1)+COUNTIF('Round 3 - Hole by Hole'!H96:H100,”=“&amp;H2-1)+COUNTIF('Round 3 - Hole by Hole'!H103:H107,”=“&amp;H2-1)+COUNTIF('Round 3 - Hole by Hole'!H110:H114,”=“&amp;H2-1)+COUNTIF('Round 3 - Hole by Hole'!H117:H121,”=“&amp;H2-1)+COUNTIF('Round 3 - Hole by Hole'!H124:H128,”=“&amp;H2-1) +COUNTIF('Round 3 - Hole by Hole'!H131:H135,”=“&amp;H2-1) +COUNTIF('Round 3 - Hole by Hole'!H138:H142,”=“&amp;H2-1) +COUNTIF('Round 3 - Hole by Hole'!H145:H149,”=“&amp;H2-1))</f>
        <v>0</v>
      </c>
      <c r="I5" s="108">
        <f>(COUNTIF('Round 3 - Hole by Hole'!I5:I9,”=“&amp;I2-1)+COUNTIF('Round 3 - Hole by Hole'!I12:I16,”=“&amp;I2-1)+COUNTIF('Round 3 - Hole by Hole'!I19:I23,”=“&amp;I2-1)+COUNTIF('Round 3 - Hole by Hole'!I26:I30,”=“&amp;I2-1)+COUNTIF('Round 3 - Hole by Hole'!I33:I37,”=“&amp;I2-1)+COUNTIF('Round 3 - Hole by Hole'!I40:I44,”=“&amp;I2-1)+COUNTIF('Round 3 - Hole by Hole'!I47:I51,”=“&amp;I2-1)+COUNTIF('Round 3 - Hole by Hole'!I54:I58,”=“&amp;I2-1)+COUNTIF('Round 3 - Hole by Hole'!I61:I65,”=“&amp;I2-1)+COUNTIF('Round 3 - Hole by Hole'!I68:I72,”=“&amp;I2-1)+COUNTIF('Round 3 - Hole by Hole'!I75:I79,”=“&amp;I2-1)+COUNTIF('Round 3 - Hole by Hole'!I82:I86,”=“&amp;I2-1)+COUNTIF('Round 3 - Hole by Hole'!I89:I93,”=“&amp;I2-1)+COUNTIF('Round 3 - Hole by Hole'!I96:I100,”=“&amp;I2-1)+COUNTIF('Round 3 - Hole by Hole'!I103:I107,”=“&amp;I2-1)+COUNTIF('Round 3 - Hole by Hole'!I110:I114,”=“&amp;I2-1)+COUNTIF('Round 3 - Hole by Hole'!I117:I121,”=“&amp;I2-1)+COUNTIF('Round 3 - Hole by Hole'!I124:I128,”=“&amp;I2-1) +COUNTIF('Round 3 - Hole by Hole'!I131:I135,”=“&amp;I2-1) +COUNTIF('Round 3 - Hole by Hole'!I138:I142,”=“&amp;I2-1) +COUNTIF('Round 3 - Hole by Hole'!I145:I149,”=“&amp;I2-1))</f>
        <v>0</v>
      </c>
      <c r="J5" s="70">
        <f>(COUNTIF('Round 3 - Hole by Hole'!J5:J9,”=“&amp;J2-1)+COUNTIF('Round 3 - Hole by Hole'!J12:J16,”=“&amp;J2-1)+COUNTIF('Round 3 - Hole by Hole'!J19:J23,”=“&amp;J2-1)+COUNTIF('Round 3 - Hole by Hole'!J26:J30,”=“&amp;J2-1)+COUNTIF('Round 3 - Hole by Hole'!J33:J37,”=“&amp;J2-1)+COUNTIF('Round 3 - Hole by Hole'!J40:J44,”=“&amp;J2-1)+COUNTIF('Round 3 - Hole by Hole'!J47:J51,”=“&amp;J2-1)+COUNTIF('Round 3 - Hole by Hole'!J54:J58,”=“&amp;J2-1)+COUNTIF('Round 3 - Hole by Hole'!J61:J65,”=“&amp;J2-1)+COUNTIF('Round 3 - Hole by Hole'!J68:J72,”=“&amp;J2-1)+COUNTIF('Round 3 - Hole by Hole'!J75:J79,”=“&amp;J2-1)+COUNTIF('Round 3 - Hole by Hole'!J82:J86,”=“&amp;J2-1)+COUNTIF('Round 3 - Hole by Hole'!J89:J93,”=“&amp;J2-1)+COUNTIF('Round 3 - Hole by Hole'!J96:J100,”=“&amp;J2-1)+COUNTIF('Round 3 - Hole by Hole'!J103:J107,”=“&amp;J2-1)+COUNTIF('Round 3 - Hole by Hole'!J110:J114,”=“&amp;J2-1)+COUNTIF('Round 3 - Hole by Hole'!J117:J121,”=“&amp;J2-1)+COUNTIF('Round 3 - Hole by Hole'!J124:J128,”=“&amp;J2-1) +COUNTIF('Round 3 - Hole by Hole'!J131:J135,”=“&amp;J2-1) +COUNTIF('Round 3 - Hole by Hole'!J138:J142,”=“&amp;J2-1) +COUNTIF('Round 3 - Hole by Hole'!J145:J149,”=“&amp;J2-1))</f>
        <v>0</v>
      </c>
      <c r="K5" s="71"/>
      <c r="L5" s="70">
        <f>(COUNTIF('Round 3 - Hole by Hole'!L5:L9,”=“&amp;L2-1)+COUNTIF('Round 3 - Hole by Hole'!L12:L16,”=“&amp;L2-1)+COUNTIF('Round 3 - Hole by Hole'!L19:L23,”=“&amp;L2-1)+COUNTIF('Round 3 - Hole by Hole'!L26:L30,”=“&amp;L2-1)+COUNTIF('Round 3 - Hole by Hole'!L33:L37,”=“&amp;L2-1)+COUNTIF('Round 3 - Hole by Hole'!L40:L44,”=“&amp;L2-1)+COUNTIF('Round 3 - Hole by Hole'!L47:L51,”=“&amp;L2-1)+COUNTIF('Round 3 - Hole by Hole'!L54:L58,”=“&amp;L2-1)+COUNTIF('Round 3 - Hole by Hole'!L61:L65,”=“&amp;L2-1)+COUNTIF('Round 3 - Hole by Hole'!L68:L72,”=“&amp;L2-1)+COUNTIF('Round 3 - Hole by Hole'!L75:L79,”=“&amp;L2-1)+COUNTIF('Round 3 - Hole by Hole'!L82:L86,”=“&amp;L2-1)+COUNTIF('Round 3 - Hole by Hole'!L89:L93,”=“&amp;L2-1)+COUNTIF('Round 3 - Hole by Hole'!L96:L100,”=“&amp;L2-1)+COUNTIF('Round 3 - Hole by Hole'!L103:L107,”=“&amp;L2-1)+COUNTIF('Round 3 - Hole by Hole'!L110:L114,”=“&amp;L2-1)+COUNTIF('Round 3 - Hole by Hole'!L117:L121,”=“&amp;L2-1)+COUNTIF('Round 3 - Hole by Hole'!L124:L128,”=“&amp;L2-1) +COUNTIF('Round 3 - Hole by Hole'!L131:L135,”=“&amp;L2-1) +COUNTIF('Round 3 - Hole by Hole'!L138:L142,”=“&amp;L2-1) +COUNTIF('Round 3 - Hole by Hole'!L145:L149,”=“&amp;L2-1))</f>
        <v>0</v>
      </c>
      <c r="M5" s="108">
        <f>(COUNTIF('Round 3 - Hole by Hole'!M5:M9,”=“&amp;M2-1)+COUNTIF('Round 3 - Hole by Hole'!M12:M16,”=“&amp;M2-1)+COUNTIF('Round 3 - Hole by Hole'!M19:M23,”=“&amp;M2-1)+COUNTIF('Round 3 - Hole by Hole'!M26:M30,”=“&amp;M2-1)+COUNTIF('Round 3 - Hole by Hole'!M33:M37,”=“&amp;M2-1)+COUNTIF('Round 3 - Hole by Hole'!M40:M44,”=“&amp;M2-1)+COUNTIF('Round 3 - Hole by Hole'!M47:M51,”=“&amp;M2-1)+COUNTIF('Round 3 - Hole by Hole'!M54:M58,”=“&amp;M2-1)+COUNTIF('Round 3 - Hole by Hole'!M61:M65,”=“&amp;M2-1)+COUNTIF('Round 3 - Hole by Hole'!M68:M72,”=“&amp;M2-1)+COUNTIF('Round 3 - Hole by Hole'!M75:M79,”=“&amp;M2-1)+COUNTIF('Round 3 - Hole by Hole'!M82:M86,”=“&amp;M2-1)+COUNTIF('Round 3 - Hole by Hole'!M89:M93,”=“&amp;M2-1)+COUNTIF('Round 3 - Hole by Hole'!M96:M100,”=“&amp;M2-1)+COUNTIF('Round 3 - Hole by Hole'!M103:M107,”=“&amp;M2-1)+COUNTIF('Round 3 - Hole by Hole'!M110:M114,”=“&amp;M2-1)+COUNTIF('Round 3 - Hole by Hole'!M117:M121,”=“&amp;M2-1)+COUNTIF('Round 3 - Hole by Hole'!M124:M128,”=“&amp;M2-1) +COUNTIF('Round 3 - Hole by Hole'!M131:M135,”=“&amp;M2-1) +COUNTIF('Round 3 - Hole by Hole'!M138:M142,”=“&amp;M2-1) +COUNTIF('Round 3 - Hole by Hole'!M145:M149,”=“&amp;M2-1))</f>
        <v>0</v>
      </c>
      <c r="N5" s="70">
        <f>(COUNTIF('Round 3 - Hole by Hole'!N5:N9,”=“&amp;N2-1)+COUNTIF('Round 3 - Hole by Hole'!N12:N16,”=“&amp;N2-1)+COUNTIF('Round 3 - Hole by Hole'!N19:N23,”=“&amp;N2-1)+COUNTIF('Round 3 - Hole by Hole'!N26:N30,”=“&amp;N2-1)+COUNTIF('Round 3 - Hole by Hole'!N33:N37,”=“&amp;N2-1)+COUNTIF('Round 3 - Hole by Hole'!N40:N44,”=“&amp;N2-1)+COUNTIF('Round 3 - Hole by Hole'!N47:N51,”=“&amp;N2-1)+COUNTIF('Round 3 - Hole by Hole'!N54:N58,”=“&amp;N2-1)+COUNTIF('Round 3 - Hole by Hole'!N61:N65,”=“&amp;N2-1)+COUNTIF('Round 3 - Hole by Hole'!N68:N72,”=“&amp;N2-1)+COUNTIF('Round 3 - Hole by Hole'!N75:N79,”=“&amp;N2-1)+COUNTIF('Round 3 - Hole by Hole'!N82:N86,”=“&amp;N2-1)+COUNTIF('Round 3 - Hole by Hole'!N89:N93,”=“&amp;N2-1)+COUNTIF('Round 3 - Hole by Hole'!N96:N100,”=“&amp;N2-1)+COUNTIF('Round 3 - Hole by Hole'!N103:N107,”=“&amp;N2-1)+COUNTIF('Round 3 - Hole by Hole'!N110:N114,”=“&amp;N2-1)+COUNTIF('Round 3 - Hole by Hole'!N117:N121,”=“&amp;N2-1)+COUNTIF('Round 3 - Hole by Hole'!N124:N128,”=“&amp;N2-1) +COUNTIF('Round 3 - Hole by Hole'!N131:N135,”=“&amp;N2-1) +COUNTIF('Round 3 - Hole by Hole'!N138:N142,”=“&amp;N2-1) +COUNTIF('Round 3 - Hole by Hole'!N145:N149,”=“&amp;N2-1))</f>
        <v>0</v>
      </c>
      <c r="O5" s="108">
        <f>(COUNTIF('Round 3 - Hole by Hole'!O5:O9,”=“&amp;O2-1)+COUNTIF('Round 3 - Hole by Hole'!O12:O16,”=“&amp;O2-1)+COUNTIF('Round 3 - Hole by Hole'!O19:O23,”=“&amp;O2-1)+COUNTIF('Round 3 - Hole by Hole'!O26:O30,”=“&amp;O2-1)+COUNTIF('Round 3 - Hole by Hole'!O33:O37,”=“&amp;O2-1)+COUNTIF('Round 3 - Hole by Hole'!O40:O44,”=“&amp;O2-1)+COUNTIF('Round 3 - Hole by Hole'!O47:O51,”=“&amp;O2-1)+COUNTIF('Round 3 - Hole by Hole'!O54:O58,”=“&amp;O2-1)+COUNTIF('Round 3 - Hole by Hole'!O61:O65,”=“&amp;O2-1)+COUNTIF('Round 3 - Hole by Hole'!O68:O72,”=“&amp;O2-1)+COUNTIF('Round 3 - Hole by Hole'!O75:O79,”=“&amp;O2-1)+COUNTIF('Round 3 - Hole by Hole'!O82:O86,”=“&amp;O2-1)+COUNTIF('Round 3 - Hole by Hole'!O89:O93,”=“&amp;O2-1)+COUNTIF('Round 3 - Hole by Hole'!O96:O100,”=“&amp;O2-1)+COUNTIF('Round 3 - Hole by Hole'!O103:O107,”=“&amp;O2-1)+COUNTIF('Round 3 - Hole by Hole'!O110:O114,”=“&amp;O2-1)+COUNTIF('Round 3 - Hole by Hole'!O117:O121,”=“&amp;O2-1)+COUNTIF('Round 3 - Hole by Hole'!O124:O128,”=“&amp;O2-1) +COUNTIF('Round 3 - Hole by Hole'!O131:O135,”=“&amp;O2-1) +COUNTIF('Round 3 - Hole by Hole'!O138:O142,”=“&amp;O2-1) +COUNTIF('Round 3 - Hole by Hole'!O145:O149,”=“&amp;O2-1))</f>
        <v>0</v>
      </c>
      <c r="P5" s="70">
        <f>(COUNTIF('Round 3 - Hole by Hole'!P5:P9,”=“&amp;P2-1)+COUNTIF('Round 3 - Hole by Hole'!P12:P16,”=“&amp;P2-1)+COUNTIF('Round 3 - Hole by Hole'!P19:P23,”=“&amp;P2-1)+COUNTIF('Round 3 - Hole by Hole'!P26:P30,”=“&amp;P2-1)+COUNTIF('Round 3 - Hole by Hole'!P33:P37,”=“&amp;P2-1)+COUNTIF('Round 3 - Hole by Hole'!P40:P44,”=“&amp;P2-1)+COUNTIF('Round 3 - Hole by Hole'!P47:P51,”=“&amp;P2-1)+COUNTIF('Round 3 - Hole by Hole'!P54:P58,”=“&amp;P2-1)+COUNTIF('Round 3 - Hole by Hole'!P61:P65,”=“&amp;P2-1)+COUNTIF('Round 3 - Hole by Hole'!P68:P72,”=“&amp;P2-1)+COUNTIF('Round 3 - Hole by Hole'!P75:P79,”=“&amp;P2-1)+COUNTIF('Round 3 - Hole by Hole'!P82:P86,”=“&amp;P2-1)+COUNTIF('Round 3 - Hole by Hole'!P89:P93,”=“&amp;P2-1)+COUNTIF('Round 3 - Hole by Hole'!P96:P100,”=“&amp;P2-1)+COUNTIF('Round 3 - Hole by Hole'!P103:P107,”=“&amp;P2-1)+COUNTIF('Round 3 - Hole by Hole'!P110:P114,”=“&amp;P2-1)+COUNTIF('Round 3 - Hole by Hole'!P117:P121,”=“&amp;P2-1)+COUNTIF('Round 3 - Hole by Hole'!P124:P128,”=“&amp;P2-1) +COUNTIF('Round 3 - Hole by Hole'!P131:P135,”=“&amp;P2-1) +COUNTIF('Round 3 - Hole by Hole'!P138:P142,”=“&amp;P2-1) +COUNTIF('Round 3 - Hole by Hole'!P145:P149,”=“&amp;P2-1))</f>
        <v>0</v>
      </c>
      <c r="Q5" s="108">
        <f>(COUNTIF('Round 3 - Hole by Hole'!Q5:Q9,”=“&amp;Q2-1)+COUNTIF('Round 3 - Hole by Hole'!Q12:Q16,”=“&amp;Q2-1)+COUNTIF('Round 3 - Hole by Hole'!Q19:Q23,”=“&amp;Q2-1)+COUNTIF('Round 3 - Hole by Hole'!Q26:Q30,”=“&amp;Q2-1)+COUNTIF('Round 3 - Hole by Hole'!Q33:Q37,”=“&amp;Q2-1)+COUNTIF('Round 3 - Hole by Hole'!Q40:Q44,”=“&amp;Q2-1)+COUNTIF('Round 3 - Hole by Hole'!Q47:Q51,”=“&amp;Q2-1)+COUNTIF('Round 3 - Hole by Hole'!Q54:Q58,”=“&amp;Q2-1)+COUNTIF('Round 3 - Hole by Hole'!Q61:Q65,”=“&amp;Q2-1)+COUNTIF('Round 3 - Hole by Hole'!Q68:Q72,”=“&amp;Q2-1)+COUNTIF('Round 3 - Hole by Hole'!Q75:Q79,”=“&amp;Q2-1)+COUNTIF('Round 3 - Hole by Hole'!Q82:Q86,”=“&amp;Q2-1)+COUNTIF('Round 3 - Hole by Hole'!Q89:Q93,”=“&amp;Q2-1)+COUNTIF('Round 3 - Hole by Hole'!Q96:Q100,”=“&amp;Q2-1)+COUNTIF('Round 3 - Hole by Hole'!Q103:Q107,”=“&amp;Q2-1)+COUNTIF('Round 3 - Hole by Hole'!Q110:Q114,”=“&amp;Q2-1)+COUNTIF('Round 3 - Hole by Hole'!Q117:Q121,”=“&amp;Q2-1)+COUNTIF('Round 3 - Hole by Hole'!Q124:Q128,”=“&amp;Q2-1) +COUNTIF('Round 3 - Hole by Hole'!Q131:Q135,”=“&amp;Q2-1) +COUNTIF('Round 3 - Hole by Hole'!Q138:Q142,”=“&amp;Q2-1) +COUNTIF('Round 3 - Hole by Hole'!Q145:Q149,”=“&amp;Q2-1))</f>
        <v>0</v>
      </c>
      <c r="R5" s="70">
        <f>(COUNTIF('Round 3 - Hole by Hole'!R5:R9,”=“&amp;R2-1)+COUNTIF('Round 3 - Hole by Hole'!R12:R16,”=“&amp;R2-1)+COUNTIF('Round 3 - Hole by Hole'!R19:R23,”=“&amp;R2-1)+COUNTIF('Round 3 - Hole by Hole'!R26:R30,”=“&amp;R2-1)+COUNTIF('Round 3 - Hole by Hole'!R33:R37,”=“&amp;R2-1)+COUNTIF('Round 3 - Hole by Hole'!R40:R44,”=“&amp;R2-1)+COUNTIF('Round 3 - Hole by Hole'!R47:R51,”=“&amp;R2-1)+COUNTIF('Round 3 - Hole by Hole'!R54:R58,”=“&amp;R2-1)+COUNTIF('Round 3 - Hole by Hole'!R61:R65,”=“&amp;R2-1)+COUNTIF('Round 3 - Hole by Hole'!R68:R72,”=“&amp;R2-1)+COUNTIF('Round 3 - Hole by Hole'!R75:R79,”=“&amp;R2-1)+COUNTIF('Round 3 - Hole by Hole'!R82:R86,”=“&amp;R2-1)+COUNTIF('Round 3 - Hole by Hole'!R89:R93,”=“&amp;R2-1)+COUNTIF('Round 3 - Hole by Hole'!R96:R100,”=“&amp;R2-1)+COUNTIF('Round 3 - Hole by Hole'!R103:R107,”=“&amp;R2-1)+COUNTIF('Round 3 - Hole by Hole'!R110:R114,”=“&amp;R2-1)+COUNTIF('Round 3 - Hole by Hole'!R117:R121,”=“&amp;R2-1)+COUNTIF('Round 3 - Hole by Hole'!R124:R128,”=“&amp;R2-1) +COUNTIF('Round 3 - Hole by Hole'!R131:R135,”=“&amp;R2-1) +COUNTIF('Round 3 - Hole by Hole'!R138:R142,”=“&amp;R2-1) +COUNTIF('Round 3 - Hole by Hole'!R145:R149,”=“&amp;R2-1))</f>
        <v>0</v>
      </c>
      <c r="S5" s="108">
        <f>(COUNTIF('Round 3 - Hole by Hole'!S5:S9,”=“&amp;S2-1)+COUNTIF('Round 3 - Hole by Hole'!S12:S16,”=“&amp;S2-1)+COUNTIF('Round 3 - Hole by Hole'!S19:S23,”=“&amp;S2-1)+COUNTIF('Round 3 - Hole by Hole'!S26:S30,”=“&amp;S2-1)+COUNTIF('Round 3 - Hole by Hole'!S33:S37,”=“&amp;S2-1)+COUNTIF('Round 3 - Hole by Hole'!S40:S44,”=“&amp;S2-1)+COUNTIF('Round 3 - Hole by Hole'!S47:S51,”=“&amp;S2-1)+COUNTIF('Round 3 - Hole by Hole'!S54:S58,”=“&amp;S2-1)+COUNTIF('Round 3 - Hole by Hole'!S61:S65,”=“&amp;S2-1)+COUNTIF('Round 3 - Hole by Hole'!S68:S72,”=“&amp;S2-1)+COUNTIF('Round 3 - Hole by Hole'!S75:S79,”=“&amp;S2-1)+COUNTIF('Round 3 - Hole by Hole'!S82:S86,”=“&amp;S2-1)+COUNTIF('Round 3 - Hole by Hole'!S89:S93,”=“&amp;S2-1)+COUNTIF('Round 3 - Hole by Hole'!S96:S100,”=“&amp;S2-1)+COUNTIF('Round 3 - Hole by Hole'!S103:S107,”=“&amp;S2-1)+COUNTIF('Round 3 - Hole by Hole'!S110:S114,”=“&amp;S2-1)+COUNTIF('Round 3 - Hole by Hole'!S117:S121,”=“&amp;S2-1)+COUNTIF('Round 3 - Hole by Hole'!S124:S128,”=“&amp;S2-1) +COUNTIF('Round 3 - Hole by Hole'!S131:S135,”=“&amp;S2-1) +COUNTIF('Round 3 - Hole by Hole'!S138:S142,”=“&amp;S2-1) +COUNTIF('Round 3 - Hole by Hole'!S145:S149,”=“&amp;S2-1))</f>
        <v>0</v>
      </c>
      <c r="T5" s="70">
        <f>(COUNTIF('Round 3 - Hole by Hole'!T5:T9,”=“&amp;T2-1)+COUNTIF('Round 3 - Hole by Hole'!T12:T16,”=“&amp;T2-1)+COUNTIF('Round 3 - Hole by Hole'!T19:T23,”=“&amp;T2-1)+COUNTIF('Round 3 - Hole by Hole'!T26:T30,”=“&amp;T2-1)+COUNTIF('Round 3 - Hole by Hole'!T33:T37,”=“&amp;T2-1)+COUNTIF('Round 3 - Hole by Hole'!T40:T44,”=“&amp;T2-1)+COUNTIF('Round 3 - Hole by Hole'!T47:T51,”=“&amp;T2-1)+COUNTIF('Round 3 - Hole by Hole'!T54:T58,”=“&amp;T2-1)+COUNTIF('Round 3 - Hole by Hole'!T61:T65,”=“&amp;T2-1)+COUNTIF('Round 3 - Hole by Hole'!T68:T72,”=“&amp;T2-1)+COUNTIF('Round 3 - Hole by Hole'!T75:T79,”=“&amp;T2-1)+COUNTIF('Round 3 - Hole by Hole'!T82:T86,”=“&amp;T2-1)+COUNTIF('Round 3 - Hole by Hole'!T89:T93,”=“&amp;T2-1)+COUNTIF('Round 3 - Hole by Hole'!T96:T100,”=“&amp;T2-1)+COUNTIF('Round 3 - Hole by Hole'!T103:T107,”=“&amp;T2-1)+COUNTIF('Round 3 - Hole by Hole'!T110:T114,”=“&amp;T2-1)+COUNTIF('Round 3 - Hole by Hole'!T117:T121,”=“&amp;T2-1)+COUNTIF('Round 3 - Hole by Hole'!T124:T128,”=“&amp;T2-1) +COUNTIF('Round 3 - Hole by Hole'!T131:T135,”=“&amp;T2-1) +COUNTIF('Round 3 - Hole by Hole'!T138:T142,”=“&amp;T2-1) +COUNTIF('Round 3 - Hole by Hole'!T145:T149,”=“&amp;T2-1))</f>
        <v>0</v>
      </c>
      <c r="U5" s="72"/>
      <c r="V5" s="73"/>
    </row>
    <row r="6" spans="1:22">
      <c r="A6" s="61" t="s">
        <v>33</v>
      </c>
      <c r="B6" s="70">
        <f>(COUNTIF('Round 3 - Hole by Hole'!B5:B9,"="&amp;B2)+COUNTIF('Round 3 - Hole by Hole'!B12:B16,"="&amp;B2)+COUNTIF('Round 3 - Hole by Hole'!B19:B23,"="&amp;B2)+COUNTIF('Round 3 - Hole by Hole'!B26:B30,"="&amp;B2)+COUNTIF('Round 3 - Hole by Hole'!B33:B37,"="&amp;B2)+COUNTIF('Round 3 - Hole by Hole'!B40:B44,"="&amp;B2)+COUNTIF('Round 3 - Hole by Hole'!B47:B51,"="&amp;B2)+COUNTIF('Round 3 - Hole by Hole'!B54:B58,"="&amp;B2)+COUNTIF('Round 3 - Hole by Hole'!B61:B65,"="&amp;B2)+COUNTIF('Round 3 - Hole by Hole'!B68:B72,"="&amp;B2)+COUNTIF('Round 3 - Hole by Hole'!B75:B79,"="&amp;B2)+COUNTIF('Round 3 - Hole by Hole'!B82:B86,"="&amp;B2)+COUNTIF('Round 3 - Hole by Hole'!B89:B93,"="&amp;B2)+COUNTIF('Round 3 - Hole by Hole'!B96:B100,"="&amp;B2)+COUNTIF('Round 3 - Hole by Hole'!B103:B107,"="&amp;B2)+COUNTIF('Round 3 - Hole by Hole'!B110:B114,"="&amp;B2)+COUNTIF('Round 3 - Hole by Hole'!B117:B121,"="&amp;B2)+COUNTIF('Round 3 - Hole by Hole'!B124:B128,"="&amp;B2) +COUNTIF('Round 3 - Hole by Hole'!B131:B135,"="&amp;B2) +COUNTIF('Round 3 - Hole by Hole'!B138:B142,"="&amp;B2) +COUNTIF('Round 3 - Hole by Hole'!B145:B149,"="&amp;B2))</f>
        <v>38</v>
      </c>
      <c r="C6" s="108">
        <f>(COUNTIF('Round 3 - Hole by Hole'!C5:C9,"="&amp;C2)+COUNTIF('Round 3 - Hole by Hole'!C12:C16,"="&amp;C2)+COUNTIF('Round 3 - Hole by Hole'!C19:C23,"="&amp;C2)+COUNTIF('Round 3 - Hole by Hole'!C26:C30,"="&amp;C2)+COUNTIF('Round 3 - Hole by Hole'!C33:C37,"="&amp;C2)+COUNTIF('Round 3 - Hole by Hole'!C40:C44,"="&amp;C2)+COUNTIF('Round 3 - Hole by Hole'!C47:C51,"="&amp;C2)+COUNTIF('Round 3 - Hole by Hole'!C54:C58,"="&amp;C2)+COUNTIF('Round 3 - Hole by Hole'!C61:C65,"="&amp;C2)+COUNTIF('Round 3 - Hole by Hole'!C68:C72,"="&amp;C2)+COUNTIF('Round 3 - Hole by Hole'!C75:C79,"="&amp;C2)+COUNTIF('Round 3 - Hole by Hole'!C82:C86,"="&amp;C2)+COUNTIF('Round 3 - Hole by Hole'!C89:C93,"="&amp;C2)+COUNTIF('Round 3 - Hole by Hole'!C96:C100,"="&amp;C2)+COUNTIF('Round 3 - Hole by Hole'!C103:C107,"="&amp;C2)+COUNTIF('Round 3 - Hole by Hole'!C110:C114,"="&amp;C2)+COUNTIF('Round 3 - Hole by Hole'!C117:C121,"="&amp;C2)+COUNTIF('Round 3 - Hole by Hole'!C124:C128,"="&amp;C2) +COUNTIF('Round 3 - Hole by Hole'!C131:C135,"="&amp;C2) +COUNTIF('Round 3 - Hole by Hole'!C138:C142,"="&amp;C2) +COUNTIF('Round 3 - Hole by Hole'!C145:C149,"="&amp;C2))</f>
        <v>40</v>
      </c>
      <c r="D6" s="70">
        <f>(COUNTIF('Round 3 - Hole by Hole'!D5:D9,"="&amp;D2)+COUNTIF('Round 3 - Hole by Hole'!D12:D16,"="&amp;D2)+COUNTIF('Round 3 - Hole by Hole'!D19:D23,"="&amp;D2)+COUNTIF('Round 3 - Hole by Hole'!D26:D30,"="&amp;D2)+COUNTIF('Round 3 - Hole by Hole'!D33:D37,"="&amp;D2)+COUNTIF('Round 3 - Hole by Hole'!D40:D44,"="&amp;D2)+COUNTIF('Round 3 - Hole by Hole'!D47:D51,"="&amp;D2)+COUNTIF('Round 3 - Hole by Hole'!D54:D58,"="&amp;D2)+COUNTIF('Round 3 - Hole by Hole'!D61:D65,"="&amp;D2)+COUNTIF('Round 3 - Hole by Hole'!D68:D72,"="&amp;D2)+COUNTIF('Round 3 - Hole by Hole'!D75:D79,"="&amp;D2)+COUNTIF('Round 3 - Hole by Hole'!D82:D86,"="&amp;D2)+COUNTIF('Round 3 - Hole by Hole'!D89:D93,"="&amp;D2)+COUNTIF('Round 3 - Hole by Hole'!D96:D100,"="&amp;D2)+COUNTIF('Round 3 - Hole by Hole'!D103:D107,"="&amp;D2)+COUNTIF('Round 3 - Hole by Hole'!D110:D114,"="&amp;D2)+COUNTIF('Round 3 - Hole by Hole'!D117:D121,"="&amp;D2)+COUNTIF('Round 3 - Hole by Hole'!D124:D128,"="&amp;D2) +COUNTIF('Round 3 - Hole by Hole'!D131:D135,"="&amp;D2) +COUNTIF('Round 3 - Hole by Hole'!D138:D142,"="&amp;D2) +COUNTIF('Round 3 - Hole by Hole'!D145:D149,"="&amp;D2))</f>
        <v>43</v>
      </c>
      <c r="E6" s="108">
        <f>(COUNTIF('Round 3 - Hole by Hole'!E5:E9,"="&amp;E2)+COUNTIF('Round 3 - Hole by Hole'!E12:E16,"="&amp;E2)+COUNTIF('Round 3 - Hole by Hole'!E19:E23,"="&amp;E2)+COUNTIF('Round 3 - Hole by Hole'!E26:E30,"="&amp;E2)+COUNTIF('Round 3 - Hole by Hole'!E33:E37,"="&amp;E2)+COUNTIF('Round 3 - Hole by Hole'!E40:E44,"="&amp;E2)+COUNTIF('Round 3 - Hole by Hole'!E47:E51,"="&amp;E2)+COUNTIF('Round 3 - Hole by Hole'!E54:E58,"="&amp;E2)+COUNTIF('Round 3 - Hole by Hole'!E61:E65,"="&amp;E2)+COUNTIF('Round 3 - Hole by Hole'!E68:E72,"="&amp;E2)+COUNTIF('Round 3 - Hole by Hole'!E75:E79,"="&amp;E2)+COUNTIF('Round 3 - Hole by Hole'!E82:E86,"="&amp;E2)+COUNTIF('Round 3 - Hole by Hole'!E89:E93,"="&amp;E2)+COUNTIF('Round 3 - Hole by Hole'!E96:E100,"="&amp;E2)+COUNTIF('Round 3 - Hole by Hole'!E103:E107,"="&amp;E2)+COUNTIF('Round 3 - Hole by Hole'!E110:E114,"="&amp;E2)+COUNTIF('Round 3 - Hole by Hole'!E117:E121,"="&amp;E2)+COUNTIF('Round 3 - Hole by Hole'!E124:E128,"="&amp;E2) +COUNTIF('Round 3 - Hole by Hole'!E131:E135,"="&amp;E2) +COUNTIF('Round 3 - Hole by Hole'!E138:E142,"="&amp;E2) +COUNTIF('Round 3 - Hole by Hole'!E145:E149,"="&amp;E2))</f>
        <v>54</v>
      </c>
      <c r="F6" s="70">
        <f>(COUNTIF('Round 3 - Hole by Hole'!F5:F9,"="&amp;F2)+COUNTIF('Round 3 - Hole by Hole'!F12:F16,"="&amp;F2)+COUNTIF('Round 3 - Hole by Hole'!F19:F23,"="&amp;F2)+COUNTIF('Round 3 - Hole by Hole'!F26:F30,"="&amp;F2)+COUNTIF('Round 3 - Hole by Hole'!F33:F37,"="&amp;F2)+COUNTIF('Round 3 - Hole by Hole'!F40:F44,"="&amp;F2)+COUNTIF('Round 3 - Hole by Hole'!F47:F51,"="&amp;F2)+COUNTIF('Round 3 - Hole by Hole'!F54:F58,"="&amp;F2)+COUNTIF('Round 3 - Hole by Hole'!F61:F65,"="&amp;F2)+COUNTIF('Round 3 - Hole by Hole'!F68:F72,"="&amp;F2)+COUNTIF('Round 3 - Hole by Hole'!F75:F79,"="&amp;F2)+COUNTIF('Round 3 - Hole by Hole'!F82:F86,"="&amp;F2)+COUNTIF('Round 3 - Hole by Hole'!F89:F93,"="&amp;F2)+COUNTIF('Round 3 - Hole by Hole'!F96:F100,"="&amp;F2)+COUNTIF('Round 3 - Hole by Hole'!F103:F107,"="&amp;F2)+COUNTIF('Round 3 - Hole by Hole'!F110:F114,"="&amp;F2)+COUNTIF('Round 3 - Hole by Hole'!F117:F121,"="&amp;F2)+COUNTIF('Round 3 - Hole by Hole'!F124:F128,"="&amp;F2) +COUNTIF('Round 3 - Hole by Hole'!F131:F135,"="&amp;F2) +COUNTIF('Round 3 - Hole by Hole'!F138:F142,"="&amp;F2) +COUNTIF('Round 3 - Hole by Hole'!F145:F149,"="&amp;F2))</f>
        <v>41</v>
      </c>
      <c r="G6" s="108">
        <f>(COUNTIF('Round 3 - Hole by Hole'!G5:G9,"="&amp;G2)+COUNTIF('Round 3 - Hole by Hole'!G12:G16,"="&amp;G2)+COUNTIF('Round 3 - Hole by Hole'!G19:G23,"="&amp;G2)+COUNTIF('Round 3 - Hole by Hole'!G26:G30,"="&amp;G2)+COUNTIF('Round 3 - Hole by Hole'!G33:G37,"="&amp;G2)+COUNTIF('Round 3 - Hole by Hole'!G40:G44,"="&amp;G2)+COUNTIF('Round 3 - Hole by Hole'!G47:G51,"="&amp;G2)+COUNTIF('Round 3 - Hole by Hole'!G54:G58,"="&amp;G2)+COUNTIF('Round 3 - Hole by Hole'!G61:G65,"="&amp;G2)+COUNTIF('Round 3 - Hole by Hole'!G68:G72,"="&amp;G2)+COUNTIF('Round 3 - Hole by Hole'!G75:G79,"="&amp;G2)+COUNTIF('Round 3 - Hole by Hole'!G82:G86,"="&amp;G2)+COUNTIF('Round 3 - Hole by Hole'!G89:G93,"="&amp;G2)+COUNTIF('Round 3 - Hole by Hole'!G96:G100,"="&amp;G2)+COUNTIF('Round 3 - Hole by Hole'!G103:G107,"="&amp;G2)+COUNTIF('Round 3 - Hole by Hole'!G110:G114,"="&amp;G2)+COUNTIF('Round 3 - Hole by Hole'!G117:G121,"="&amp;G2)+COUNTIF('Round 3 - Hole by Hole'!G124:G128,"="&amp;G2) +COUNTIF('Round 3 - Hole by Hole'!G131:G135,"="&amp;G2) +COUNTIF('Round 3 - Hole by Hole'!G138:G142,"="&amp;G2) +COUNTIF('Round 3 - Hole by Hole'!G145:G149,"="&amp;G2))</f>
        <v>46</v>
      </c>
      <c r="H6" s="70">
        <f>(COUNTIF('Round 3 - Hole by Hole'!H5:H9,"="&amp;H2)+COUNTIF('Round 3 - Hole by Hole'!H12:H16,"="&amp;H2)+COUNTIF('Round 3 - Hole by Hole'!H19:H23,"="&amp;H2)+COUNTIF('Round 3 - Hole by Hole'!H26:H30,"="&amp;H2)+COUNTIF('Round 3 - Hole by Hole'!H33:H37,"="&amp;H2)+COUNTIF('Round 3 - Hole by Hole'!H40:H44,"="&amp;H2)+COUNTIF('Round 3 - Hole by Hole'!H47:H51,"="&amp;H2)+COUNTIF('Round 3 - Hole by Hole'!H54:H58,"="&amp;H2)+COUNTIF('Round 3 - Hole by Hole'!H61:H65,"="&amp;H2)+COUNTIF('Round 3 - Hole by Hole'!H68:H72,"="&amp;H2)+COUNTIF('Round 3 - Hole by Hole'!H75:H79,"="&amp;H2)+COUNTIF('Round 3 - Hole by Hole'!H82:H86,"="&amp;H2)+COUNTIF('Round 3 - Hole by Hole'!H89:H93,"="&amp;H2)+COUNTIF('Round 3 - Hole by Hole'!H96:H100,"="&amp;H2)+COUNTIF('Round 3 - Hole by Hole'!H103:H107,"="&amp;H2)+COUNTIF('Round 3 - Hole by Hole'!H110:H114,"="&amp;H2)+COUNTIF('Round 3 - Hole by Hole'!H117:H121,"="&amp;H2)+COUNTIF('Round 3 - Hole by Hole'!H124:H128,"="&amp;H2) +COUNTIF('Round 3 - Hole by Hole'!H131:H135,"="&amp;H2) +COUNTIF('Round 3 - Hole by Hole'!H138:H142,"="&amp;H2) +COUNTIF('Round 3 - Hole by Hole'!H145:H149,"="&amp;H2))</f>
        <v>54</v>
      </c>
      <c r="I6" s="108">
        <f>(COUNTIF('Round 3 - Hole by Hole'!I5:I9,"="&amp;I2)+COUNTIF('Round 3 - Hole by Hole'!I12:I16,"="&amp;I2)+COUNTIF('Round 3 - Hole by Hole'!I19:I23,"="&amp;I2)+COUNTIF('Round 3 - Hole by Hole'!I26:I30,"="&amp;I2)+COUNTIF('Round 3 - Hole by Hole'!I33:I37,"="&amp;I2)+COUNTIF('Round 3 - Hole by Hole'!I40:I44,"="&amp;I2)+COUNTIF('Round 3 - Hole by Hole'!I47:I51,"="&amp;I2)+COUNTIF('Round 3 - Hole by Hole'!I54:I58,"="&amp;I2)+COUNTIF('Round 3 - Hole by Hole'!I61:I65,"="&amp;I2)+COUNTIF('Round 3 - Hole by Hole'!I68:I72,"="&amp;I2)+COUNTIF('Round 3 - Hole by Hole'!I75:I79,"="&amp;I2)+COUNTIF('Round 3 - Hole by Hole'!I82:I86,"="&amp;I2)+COUNTIF('Round 3 - Hole by Hole'!I89:I93,"="&amp;I2)+COUNTIF('Round 3 - Hole by Hole'!I96:I100,"="&amp;I2)+COUNTIF('Round 3 - Hole by Hole'!I103:I107,"="&amp;I2)+COUNTIF('Round 3 - Hole by Hole'!I110:I114,"="&amp;I2)+COUNTIF('Round 3 - Hole by Hole'!I117:I121,"="&amp;I2)+COUNTIF('Round 3 - Hole by Hole'!I124:I128,"="&amp;I2) +COUNTIF('Round 3 - Hole by Hole'!I131:I135,"="&amp;I2) +COUNTIF('Round 3 - Hole by Hole'!I138:I142,"="&amp;I2) +COUNTIF('Round 3 - Hole by Hole'!I145:I149,"="&amp;I2))</f>
        <v>48</v>
      </c>
      <c r="J6" s="70">
        <f>(COUNTIF('Round 3 - Hole by Hole'!J5:J9,"="&amp;J2)+COUNTIF('Round 3 - Hole by Hole'!J12:J16,"="&amp;J2)+COUNTIF('Round 3 - Hole by Hole'!J19:J23,"="&amp;J2)+COUNTIF('Round 3 - Hole by Hole'!J26:J30,"="&amp;J2)+COUNTIF('Round 3 - Hole by Hole'!J33:J37,"="&amp;J2)+COUNTIF('Round 3 - Hole by Hole'!J40:J44,"="&amp;J2)+COUNTIF('Round 3 - Hole by Hole'!J47:J51,"="&amp;J2)+COUNTIF('Round 3 - Hole by Hole'!J54:J58,"="&amp;J2)+COUNTIF('Round 3 - Hole by Hole'!J61:J65,"="&amp;J2)+COUNTIF('Round 3 - Hole by Hole'!J68:J72,"="&amp;J2)+COUNTIF('Round 3 - Hole by Hole'!J75:J79,"="&amp;J2)+COUNTIF('Round 3 - Hole by Hole'!J82:J86,"="&amp;J2)+COUNTIF('Round 3 - Hole by Hole'!J89:J93,"="&amp;J2)+COUNTIF('Round 3 - Hole by Hole'!J96:J100,"="&amp;J2)+COUNTIF('Round 3 - Hole by Hole'!J103:J107,"="&amp;J2)+COUNTIF('Round 3 - Hole by Hole'!J110:J114,"="&amp;J2)+COUNTIF('Round 3 - Hole by Hole'!J117:J121,"="&amp;J2)+COUNTIF('Round 3 - Hole by Hole'!J124:J128,"="&amp;J2) +COUNTIF('Round 3 - Hole by Hole'!J131:J135,"="&amp;J2) +COUNTIF('Round 3 - Hole by Hole'!J138:J142,"="&amp;J2) +COUNTIF('Round 3 - Hole by Hole'!J145:J149,"="&amp;J2))</f>
        <v>24</v>
      </c>
      <c r="K6" s="71"/>
      <c r="L6" s="70">
        <f>(COUNTIF('Round 3 - Hole by Hole'!L5:L9,"="&amp;L2)+COUNTIF('Round 3 - Hole by Hole'!L12:L16,"="&amp;L2)+COUNTIF('Round 3 - Hole by Hole'!L19:L23,"="&amp;L2)+COUNTIF('Round 3 - Hole by Hole'!L26:L30,"="&amp;L2)+COUNTIF('Round 3 - Hole by Hole'!L33:L37,"="&amp;L2)+COUNTIF('Round 3 - Hole by Hole'!L40:L44,"="&amp;L2)+COUNTIF('Round 3 - Hole by Hole'!L47:L51,"="&amp;L2)+COUNTIF('Round 3 - Hole by Hole'!L54:L58,"="&amp;L2)+COUNTIF('Round 3 - Hole by Hole'!L61:L65,"="&amp;L2)+COUNTIF('Round 3 - Hole by Hole'!L68:L72,"="&amp;L2)+COUNTIF('Round 3 - Hole by Hole'!L75:L79,"="&amp;L2)+COUNTIF('Round 3 - Hole by Hole'!L82:L86,"="&amp;L2)+COUNTIF('Round 3 - Hole by Hole'!L89:L93,"="&amp;L2)+COUNTIF('Round 3 - Hole by Hole'!L96:L100,"="&amp;L2)+COUNTIF('Round 3 - Hole by Hole'!L103:L107,"="&amp;L2)+COUNTIF('Round 3 - Hole by Hole'!L110:L114,"="&amp;L2)+COUNTIF('Round 3 - Hole by Hole'!L117:L121,"="&amp;L2)+COUNTIF('Round 3 - Hole by Hole'!L124:L128,"="&amp;L2) +COUNTIF('Round 3 - Hole by Hole'!L131:L135,"="&amp;L2) +COUNTIF('Round 3 - Hole by Hole'!L138:L142,"="&amp;L2) +COUNTIF('Round 3 - Hole by Hole'!L145:L149,"="&amp;L2))</f>
        <v>51</v>
      </c>
      <c r="M6" s="108">
        <f>(COUNTIF('Round 3 - Hole by Hole'!M5:M9,"="&amp;M2)+COUNTIF('Round 3 - Hole by Hole'!M12:M16,"="&amp;M2)+COUNTIF('Round 3 - Hole by Hole'!M19:M23,"="&amp;M2)+COUNTIF('Round 3 - Hole by Hole'!M26:M30,"="&amp;M2)+COUNTIF('Round 3 - Hole by Hole'!M33:M37,"="&amp;M2)+COUNTIF('Round 3 - Hole by Hole'!M40:M44,"="&amp;M2)+COUNTIF('Round 3 - Hole by Hole'!M47:M51,"="&amp;M2)+COUNTIF('Round 3 - Hole by Hole'!M54:M58,"="&amp;M2)+COUNTIF('Round 3 - Hole by Hole'!M61:M65,"="&amp;M2)+COUNTIF('Round 3 - Hole by Hole'!M68:M72,"="&amp;M2)+COUNTIF('Round 3 - Hole by Hole'!M75:M79,"="&amp;M2)+COUNTIF('Round 3 - Hole by Hole'!M82:M86,"="&amp;M2)+COUNTIF('Round 3 - Hole by Hole'!M89:M93,"="&amp;M2)+COUNTIF('Round 3 - Hole by Hole'!M96:M100,"="&amp;M2)+COUNTIF('Round 3 - Hole by Hole'!M103:M107,"="&amp;M2)+COUNTIF('Round 3 - Hole by Hole'!M110:M114,"="&amp;M2)+COUNTIF('Round 3 - Hole by Hole'!M117:M121,"="&amp;M2)+COUNTIF('Round 3 - Hole by Hole'!M124:M128,"="&amp;M2) +COUNTIF('Round 3 - Hole by Hole'!M131:M135,"="&amp;M2) +COUNTIF('Round 3 - Hole by Hole'!M138:M142,"="&amp;M2) +COUNTIF('Round 3 - Hole by Hole'!M145:M149,"="&amp;M2))</f>
        <v>49</v>
      </c>
      <c r="N6" s="70">
        <f>(COUNTIF('Round 3 - Hole by Hole'!N5:N9,"="&amp;N2)+COUNTIF('Round 3 - Hole by Hole'!N12:N16,"="&amp;N2)+COUNTIF('Round 3 - Hole by Hole'!N19:N23,"="&amp;N2)+COUNTIF('Round 3 - Hole by Hole'!N26:N30,"="&amp;N2)+COUNTIF('Round 3 - Hole by Hole'!N33:N37,"="&amp;N2)+COUNTIF('Round 3 - Hole by Hole'!N40:N44,"="&amp;N2)+COUNTIF('Round 3 - Hole by Hole'!N47:N51,"="&amp;N2)+COUNTIF('Round 3 - Hole by Hole'!N54:N58,"="&amp;N2)+COUNTIF('Round 3 - Hole by Hole'!N61:N65,"="&amp;N2)+COUNTIF('Round 3 - Hole by Hole'!N68:N72,"="&amp;N2)+COUNTIF('Round 3 - Hole by Hole'!N75:N79,"="&amp;N2)+COUNTIF('Round 3 - Hole by Hole'!N82:N86,"="&amp;N2)+COUNTIF('Round 3 - Hole by Hole'!N89:N93,"="&amp;N2)+COUNTIF('Round 3 - Hole by Hole'!N96:N100,"="&amp;N2)+COUNTIF('Round 3 - Hole by Hole'!N103:N107,"="&amp;N2)+COUNTIF('Round 3 - Hole by Hole'!N110:N114,"="&amp;N2)+COUNTIF('Round 3 - Hole by Hole'!N117:N121,"="&amp;N2)+COUNTIF('Round 3 - Hole by Hole'!N124:N128,"="&amp;N2) +COUNTIF('Round 3 - Hole by Hole'!N131:N135,"="&amp;N2) +COUNTIF('Round 3 - Hole by Hole'!N138:N142,"="&amp;N2) +COUNTIF('Round 3 - Hole by Hole'!N145:N149,"="&amp;N2))</f>
        <v>22</v>
      </c>
      <c r="O6" s="108">
        <f>(COUNTIF('Round 3 - Hole by Hole'!O5:O9,"="&amp;O2)+COUNTIF('Round 3 - Hole by Hole'!O12:O16,"="&amp;O2)+COUNTIF('Round 3 - Hole by Hole'!O19:O23,"="&amp;O2)+COUNTIF('Round 3 - Hole by Hole'!O26:O30,"="&amp;O2)+COUNTIF('Round 3 - Hole by Hole'!O33:O37,"="&amp;O2)+COUNTIF('Round 3 - Hole by Hole'!O40:O44,"="&amp;O2)+COUNTIF('Round 3 - Hole by Hole'!O47:O51,"="&amp;O2)+COUNTIF('Round 3 - Hole by Hole'!O54:O58,"="&amp;O2)+COUNTIF('Round 3 - Hole by Hole'!O61:O65,"="&amp;O2)+COUNTIF('Round 3 - Hole by Hole'!O68:O72,"="&amp;O2)+COUNTIF('Round 3 - Hole by Hole'!O75:O79,"="&amp;O2)+COUNTIF('Round 3 - Hole by Hole'!O82:O86,"="&amp;O2)+COUNTIF('Round 3 - Hole by Hole'!O89:O93,"="&amp;O2)+COUNTIF('Round 3 - Hole by Hole'!O96:O100,"="&amp;O2)+COUNTIF('Round 3 - Hole by Hole'!O103:O107,"="&amp;O2)+COUNTIF('Round 3 - Hole by Hole'!O110:O114,"="&amp;O2)+COUNTIF('Round 3 - Hole by Hole'!O117:O121,"="&amp;O2)+COUNTIF('Round 3 - Hole by Hole'!O124:O128,"="&amp;O2) +COUNTIF('Round 3 - Hole by Hole'!O131:O135,"="&amp;O2) +COUNTIF('Round 3 - Hole by Hole'!O138:O142,"="&amp;O2) +COUNTIF('Round 3 - Hole by Hole'!O145:O149,"="&amp;O2))</f>
        <v>60</v>
      </c>
      <c r="P6" s="70">
        <f>(COUNTIF('Round 3 - Hole by Hole'!P5:P9,"="&amp;P2)+COUNTIF('Round 3 - Hole by Hole'!P12:P16,"="&amp;P2)+COUNTIF('Round 3 - Hole by Hole'!P19:P23,"="&amp;P2)+COUNTIF('Round 3 - Hole by Hole'!P26:P30,"="&amp;P2)+COUNTIF('Round 3 - Hole by Hole'!P33:P37,"="&amp;P2)+COUNTIF('Round 3 - Hole by Hole'!P40:P44,"="&amp;P2)+COUNTIF('Round 3 - Hole by Hole'!P47:P51,"="&amp;P2)+COUNTIF('Round 3 - Hole by Hole'!P54:P58,"="&amp;P2)+COUNTIF('Round 3 - Hole by Hole'!P61:P65,"="&amp;P2)+COUNTIF('Round 3 - Hole by Hole'!P68:P72,"="&amp;P2)+COUNTIF('Round 3 - Hole by Hole'!P75:P79,"="&amp;P2)+COUNTIF('Round 3 - Hole by Hole'!P82:P86,"="&amp;P2)+COUNTIF('Round 3 - Hole by Hole'!P89:P93,"="&amp;P2)+COUNTIF('Round 3 - Hole by Hole'!P96:P100,"="&amp;P2)+COUNTIF('Round 3 - Hole by Hole'!P103:P107,"="&amp;P2)+COUNTIF('Round 3 - Hole by Hole'!P110:P114,"="&amp;P2)+COUNTIF('Round 3 - Hole by Hole'!P117:P121,"="&amp;P2)+COUNTIF('Round 3 - Hole by Hole'!P124:P128,"="&amp;P2) +COUNTIF('Round 3 - Hole by Hole'!P131:P135,"="&amp;P2) +COUNTIF('Round 3 - Hole by Hole'!P138:P142,"="&amp;P2) +COUNTIF('Round 3 - Hole by Hole'!P145:P149,"="&amp;P2))</f>
        <v>52</v>
      </c>
      <c r="Q6" s="108">
        <f>(COUNTIF('Round 3 - Hole by Hole'!Q5:Q9,"="&amp;Q2)+COUNTIF('Round 3 - Hole by Hole'!Q12:Q16,"="&amp;Q2)+COUNTIF('Round 3 - Hole by Hole'!Q19:Q23,"="&amp;Q2)+COUNTIF('Round 3 - Hole by Hole'!Q26:Q30,"="&amp;Q2)+COUNTIF('Round 3 - Hole by Hole'!Q33:Q37,"="&amp;Q2)+COUNTIF('Round 3 - Hole by Hole'!Q40:Q44,"="&amp;Q2)+COUNTIF('Round 3 - Hole by Hole'!Q47:Q51,"="&amp;Q2)+COUNTIF('Round 3 - Hole by Hole'!Q54:Q58,"="&amp;Q2)+COUNTIF('Round 3 - Hole by Hole'!Q61:Q65,"="&amp;Q2)+COUNTIF('Round 3 - Hole by Hole'!Q68:Q72,"="&amp;Q2)+COUNTIF('Round 3 - Hole by Hole'!Q75:Q79,"="&amp;Q2)+COUNTIF('Round 3 - Hole by Hole'!Q82:Q86,"="&amp;Q2)+COUNTIF('Round 3 - Hole by Hole'!Q89:Q93,"="&amp;Q2)+COUNTIF('Round 3 - Hole by Hole'!Q96:Q100,"="&amp;Q2)+COUNTIF('Round 3 - Hole by Hole'!Q103:Q107,"="&amp;Q2)+COUNTIF('Round 3 - Hole by Hole'!Q110:Q114,"="&amp;Q2)+COUNTIF('Round 3 - Hole by Hole'!Q117:Q121,"="&amp;Q2)+COUNTIF('Round 3 - Hole by Hole'!Q124:Q128,"="&amp;Q2) +COUNTIF('Round 3 - Hole by Hole'!Q131:Q135,"="&amp;Q2) +COUNTIF('Round 3 - Hole by Hole'!Q138:Q142,"="&amp;Q2) +COUNTIF('Round 3 - Hole by Hole'!Q145:Q149,"="&amp;Q2))</f>
        <v>43</v>
      </c>
      <c r="R6" s="70">
        <f>(COUNTIF('Round 3 - Hole by Hole'!R5:R9,"="&amp;R2)+COUNTIF('Round 3 - Hole by Hole'!R12:R16,"="&amp;R2)+COUNTIF('Round 3 - Hole by Hole'!R19:R23,"="&amp;R2)+COUNTIF('Round 3 - Hole by Hole'!R26:R30,"="&amp;R2)+COUNTIF('Round 3 - Hole by Hole'!R33:R37,"="&amp;R2)+COUNTIF('Round 3 - Hole by Hole'!R40:R44,"="&amp;R2)+COUNTIF('Round 3 - Hole by Hole'!R47:R51,"="&amp;R2)+COUNTIF('Round 3 - Hole by Hole'!R54:R58,"="&amp;R2)+COUNTIF('Round 3 - Hole by Hole'!R61:R65,"="&amp;R2)+COUNTIF('Round 3 - Hole by Hole'!R68:R72,"="&amp;R2)+COUNTIF('Round 3 - Hole by Hole'!R75:R79,"="&amp;R2)+COUNTIF('Round 3 - Hole by Hole'!R82:R86,"="&amp;R2)+COUNTIF('Round 3 - Hole by Hole'!R89:R93,"="&amp;R2)+COUNTIF('Round 3 - Hole by Hole'!R96:R100,"="&amp;R2)+COUNTIF('Round 3 - Hole by Hole'!R103:R107,"="&amp;R2)+COUNTIF('Round 3 - Hole by Hole'!R110:R114,"="&amp;R2)+COUNTIF('Round 3 - Hole by Hole'!R117:R121,"="&amp;R2)+COUNTIF('Round 3 - Hole by Hole'!R124:R128,"="&amp;R2) +COUNTIF('Round 3 - Hole by Hole'!R131:R135,"="&amp;R2) +COUNTIF('Round 3 - Hole by Hole'!R138:R142,"="&amp;R2) +COUNTIF('Round 3 - Hole by Hole'!R145:R149,"="&amp;R2))</f>
        <v>42</v>
      </c>
      <c r="S6" s="108">
        <f>(COUNTIF('Round 3 - Hole by Hole'!S5:S9,"="&amp;S2)+COUNTIF('Round 3 - Hole by Hole'!S12:S16,"="&amp;S2)+COUNTIF('Round 3 - Hole by Hole'!S19:S23,"="&amp;S2)+COUNTIF('Round 3 - Hole by Hole'!S26:S30,"="&amp;S2)+COUNTIF('Round 3 - Hole by Hole'!S33:S37,"="&amp;S2)+COUNTIF('Round 3 - Hole by Hole'!S40:S44,"="&amp;S2)+COUNTIF('Round 3 - Hole by Hole'!S47:S51,"="&amp;S2)+COUNTIF('Round 3 - Hole by Hole'!S54:S58,"="&amp;S2)+COUNTIF('Round 3 - Hole by Hole'!S61:S65,"="&amp;S2)+COUNTIF('Round 3 - Hole by Hole'!S68:S72,"="&amp;S2)+COUNTIF('Round 3 - Hole by Hole'!S75:S79,"="&amp;S2)+COUNTIF('Round 3 - Hole by Hole'!S82:S86,"="&amp;S2)+COUNTIF('Round 3 - Hole by Hole'!S89:S93,"="&amp;S2)+COUNTIF('Round 3 - Hole by Hole'!S96:S100,"="&amp;S2)+COUNTIF('Round 3 - Hole by Hole'!S103:S107,"="&amp;S2)+COUNTIF('Round 3 - Hole by Hole'!S110:S114,"="&amp;S2)+COUNTIF('Round 3 - Hole by Hole'!S117:S121,"="&amp;S2)+COUNTIF('Round 3 - Hole by Hole'!S124:S128,"="&amp;S2) +COUNTIF('Round 3 - Hole by Hole'!S131:S135,"="&amp;S2) +COUNTIF('Round 3 - Hole by Hole'!S138:S142,"="&amp;S2) +COUNTIF('Round 3 - Hole by Hole'!S145:S149,"="&amp;S2))</f>
        <v>43</v>
      </c>
      <c r="T6" s="70">
        <f>(COUNTIF('Round 3 - Hole by Hole'!T5:T9,"="&amp;T2)+COUNTIF('Round 3 - Hole by Hole'!T12:T16,"="&amp;T2)+COUNTIF('Round 3 - Hole by Hole'!T19:T23,"="&amp;T2)+COUNTIF('Round 3 - Hole by Hole'!T26:T30,"="&amp;T2)+COUNTIF('Round 3 - Hole by Hole'!T33:T37,"="&amp;T2)+COUNTIF('Round 3 - Hole by Hole'!T40:T44,"="&amp;T2)+COUNTIF('Round 3 - Hole by Hole'!T47:T51,"="&amp;T2)+COUNTIF('Round 3 - Hole by Hole'!T54:T58,"="&amp;T2)+COUNTIF('Round 3 - Hole by Hole'!T61:T65,"="&amp;T2)+COUNTIF('Round 3 - Hole by Hole'!T68:T72,"="&amp;T2)+COUNTIF('Round 3 - Hole by Hole'!T75:T79,"="&amp;T2)+COUNTIF('Round 3 - Hole by Hole'!T82:T86,"="&amp;T2)+COUNTIF('Round 3 - Hole by Hole'!T89:T93,"="&amp;T2)+COUNTIF('Round 3 - Hole by Hole'!T96:T100,"="&amp;T2)+COUNTIF('Round 3 - Hole by Hole'!T103:T107,"="&amp;T2)+COUNTIF('Round 3 - Hole by Hole'!T110:T114,"="&amp;T2)+COUNTIF('Round 3 - Hole by Hole'!T117:T121,"="&amp;T2)+COUNTIF('Round 3 - Hole by Hole'!T124:T128,"="&amp;T2) +COUNTIF('Round 3 - Hole by Hole'!T131:T135,"="&amp;T2) +COUNTIF('Round 3 - Hole by Hole'!T138:T142,"="&amp;T2) +COUNTIF('Round 3 - Hole by Hole'!T145:T149,"="&amp;T2))</f>
        <v>38</v>
      </c>
      <c r="U6" s="72"/>
      <c r="V6" s="73"/>
    </row>
    <row r="7" spans="1:22">
      <c r="A7" s="61" t="s">
        <v>34</v>
      </c>
      <c r="B7" s="70">
        <f>(COUNTIF('Round 3 - Hole by Hole'!B5:B9,”=“&amp;B2+1)+COUNTIF('Round 3 - Hole by Hole'!B12:B16,”=“&amp;B2+1)+COUNTIF('Round 3 - Hole by Hole'!B19:B23,”=“&amp;B2+1)+COUNTIF('Round 3 - Hole by Hole'!B26:B30,”=“&amp;B2+1)+COUNTIF('Round 3 - Hole by Hole'!B33:B37,”=“&amp;B2+1)+COUNTIF('Round 3 - Hole by Hole'!B40:B44,”=“&amp;B2+1)+COUNTIF('Round 3 - Hole by Hole'!B47:B51,”=“&amp;B2+1)+COUNTIF('Round 3 - Hole by Hole'!B54:B58,”=“&amp;B2+1)+COUNTIF('Round 3 - Hole by Hole'!B61:B65,”=“&amp;B2+1)+COUNTIF('Round 3 - Hole by Hole'!B68:B72,”=“&amp;B2+1)+COUNTIF('Round 3 - Hole by Hole'!B75:B79,”=“&amp;B2+1)+COUNTIF('Round 3 - Hole by Hole'!B82:B86,”=“&amp;B2+1)+COUNTIF('Round 3 - Hole by Hole'!B89:B93,”=“&amp;B2+1)+COUNTIF('Round 3 - Hole by Hole'!B96:B100,”=“&amp;B2+1)+COUNTIF('Round 3 - Hole by Hole'!B103:B107,”=“&amp;B2+1)+COUNTIF('Round 3 - Hole by Hole'!B110:B114,”=“&amp;B2+1)+COUNTIF('Round 3 - Hole by Hole'!B117:B121,”=“&amp;B2+1)+COUNTIF('Round 3 - Hole by Hole'!B124:B128,”=“&amp;B2+1) +COUNTIF('Round 3 - Hole by Hole'!B131:B135,”=“&amp;B2+1) +COUNTIF('Round 3 - Hole by Hole'!B138:B142,”=“&amp;B2+1) +COUNTIF('Round 3 - Hole by Hole'!B145:B149,”=“&amp;B2+1))</f>
        <v>0</v>
      </c>
      <c r="C7" s="108">
        <f>(COUNTIF('Round 3 - Hole by Hole'!C5:C9,”=“&amp;C2+1)+COUNTIF('Round 3 - Hole by Hole'!C12:C16,”=“&amp;C2+1)+COUNTIF('Round 3 - Hole by Hole'!C19:C23,”=“&amp;C2+1)+COUNTIF('Round 3 - Hole by Hole'!C26:C30,”=“&amp;C2+1)+COUNTIF('Round 3 - Hole by Hole'!C33:C37,”=“&amp;C2+1)+COUNTIF('Round 3 - Hole by Hole'!C40:C44,”=“&amp;C2+1)+COUNTIF('Round 3 - Hole by Hole'!C47:C51,”=“&amp;C2+1)+COUNTIF('Round 3 - Hole by Hole'!C54:C58,”=“&amp;C2+1)+COUNTIF('Round 3 - Hole by Hole'!C61:C65,”=“&amp;C2+1)+COUNTIF('Round 3 - Hole by Hole'!C68:C72,”=“&amp;C2+1)+COUNTIF('Round 3 - Hole by Hole'!C75:C79,”=“&amp;C2+1)+COUNTIF('Round 3 - Hole by Hole'!C82:C86,”=“&amp;C2+1)+COUNTIF('Round 3 - Hole by Hole'!C89:C93,”=“&amp;C2+1)+COUNTIF('Round 3 - Hole by Hole'!C96:C100,”=“&amp;C2+1)+COUNTIF('Round 3 - Hole by Hole'!C103:C107,”=“&amp;C2+1)+COUNTIF('Round 3 - Hole by Hole'!C110:C114,”=“&amp;C2+1)+COUNTIF('Round 3 - Hole by Hole'!C117:C121,”=“&amp;C2+1)+COUNTIF('Round 3 - Hole by Hole'!C124:C128,”=“&amp;C2+1) +COUNTIF('Round 3 - Hole by Hole'!C131:C135,”=“&amp;C2+1) +COUNTIF('Round 3 - Hole by Hole'!C138:C142,”=“&amp;C2+1) +COUNTIF('Round 3 - Hole by Hole'!C145:C149,”=“&amp;C2+1))</f>
        <v>0</v>
      </c>
      <c r="D7" s="70">
        <f>(COUNTIF('Round 3 - Hole by Hole'!D5:D9,”=“&amp;D2+1)+COUNTIF('Round 3 - Hole by Hole'!D12:D16,”=“&amp;D2+1)+COUNTIF('Round 3 - Hole by Hole'!D19:D23,”=“&amp;D2+1)+COUNTIF('Round 3 - Hole by Hole'!D26:D30,”=“&amp;D2+1)+COUNTIF('Round 3 - Hole by Hole'!D33:D37,”=“&amp;D2+1)+COUNTIF('Round 3 - Hole by Hole'!D40:D44,”=“&amp;D2+1)+COUNTIF('Round 3 - Hole by Hole'!D47:D51,”=“&amp;D2+1)+COUNTIF('Round 3 - Hole by Hole'!D54:D58,”=“&amp;D2+1)+COUNTIF('Round 3 - Hole by Hole'!D61:D65,”=“&amp;D2+1)+COUNTIF('Round 3 - Hole by Hole'!D68:D72,”=“&amp;D2+1)+COUNTIF('Round 3 - Hole by Hole'!D75:D79,”=“&amp;D2+1)+COUNTIF('Round 3 - Hole by Hole'!D82:D86,”=“&amp;D2+1)+COUNTIF('Round 3 - Hole by Hole'!D89:D93,”=“&amp;D2+1)+COUNTIF('Round 3 - Hole by Hole'!D96:D100,”=“&amp;D2+1)+COUNTIF('Round 3 - Hole by Hole'!D103:D107,”=“&amp;D2+1)+COUNTIF('Round 3 - Hole by Hole'!D110:D114,”=“&amp;D2+1)+COUNTIF('Round 3 - Hole by Hole'!D117:D121,”=“&amp;D2+1)+COUNTIF('Round 3 - Hole by Hole'!D124:D128,”=“&amp;D2+1) +COUNTIF('Round 3 - Hole by Hole'!D131:D135,”=“&amp;D2+1) +COUNTIF('Round 3 - Hole by Hole'!D138:D142,”=“&amp;D2+1) +COUNTIF('Round 3 - Hole by Hole'!D145:D149,”=“&amp;D2+1))</f>
        <v>0</v>
      </c>
      <c r="E7" s="108">
        <f>(COUNTIF('Round 3 - Hole by Hole'!E5:E9,”=“&amp;E2+1)+COUNTIF('Round 3 - Hole by Hole'!E12:E16,”=“&amp;E2+1)+COUNTIF('Round 3 - Hole by Hole'!E19:E23,”=“&amp;E2+1)+COUNTIF('Round 3 - Hole by Hole'!E26:E30,”=“&amp;E2+1)+COUNTIF('Round 3 - Hole by Hole'!E33:E37,”=“&amp;E2+1)+COUNTIF('Round 3 - Hole by Hole'!E40:E44,”=“&amp;E2+1)+COUNTIF('Round 3 - Hole by Hole'!E47:E51,”=“&amp;E2+1)+COUNTIF('Round 3 - Hole by Hole'!E54:E58,”=“&amp;E2+1)+COUNTIF('Round 3 - Hole by Hole'!E61:E65,”=“&amp;E2+1)+COUNTIF('Round 3 - Hole by Hole'!E68:E72,”=“&amp;E2+1)+COUNTIF('Round 3 - Hole by Hole'!E75:E79,”=“&amp;E2+1)+COUNTIF('Round 3 - Hole by Hole'!E82:E86,”=“&amp;E2+1)+COUNTIF('Round 3 - Hole by Hole'!E89:E93,”=“&amp;E2+1)+COUNTIF('Round 3 - Hole by Hole'!E96:E100,”=“&amp;E2+1)+COUNTIF('Round 3 - Hole by Hole'!E103:E107,”=“&amp;E2+1)+COUNTIF('Round 3 - Hole by Hole'!E110:E114,”=“&amp;E2+1)+COUNTIF('Round 3 - Hole by Hole'!E117:E121,”=“&amp;E2+1)+COUNTIF('Round 3 - Hole by Hole'!E124:E128,”=“&amp;E2+1) +COUNTIF('Round 3 - Hole by Hole'!E131:E135,”=“&amp;E2+1) +COUNTIF('Round 3 - Hole by Hole'!E138:E142,”=“&amp;E2+1) +COUNTIF('Round 3 - Hole by Hole'!E145:E149,”=“&amp;E2+1))</f>
        <v>0</v>
      </c>
      <c r="F7" s="70">
        <f>(COUNTIF('Round 3 - Hole by Hole'!F5:F9,”=“&amp;F2+1)+COUNTIF('Round 3 - Hole by Hole'!F12:F16,”=“&amp;F2+1)+COUNTIF('Round 3 - Hole by Hole'!F19:F23,”=“&amp;F2+1)+COUNTIF('Round 3 - Hole by Hole'!F26:F30,”=“&amp;F2+1)+COUNTIF('Round 3 - Hole by Hole'!F33:F37,”=“&amp;F2+1)+COUNTIF('Round 3 - Hole by Hole'!F40:F44,”=“&amp;F2+1)+COUNTIF('Round 3 - Hole by Hole'!F47:F51,”=“&amp;F2+1)+COUNTIF('Round 3 - Hole by Hole'!F54:F58,”=“&amp;F2+1)+COUNTIF('Round 3 - Hole by Hole'!F61:F65,”=“&amp;F2+1)+COUNTIF('Round 3 - Hole by Hole'!F68:F72,”=“&amp;F2+1)+COUNTIF('Round 3 - Hole by Hole'!F75:F79,”=“&amp;F2+1)+COUNTIF('Round 3 - Hole by Hole'!F82:F86,”=“&amp;F2+1)+COUNTIF('Round 3 - Hole by Hole'!F89:F93,”=“&amp;F2+1)+COUNTIF('Round 3 - Hole by Hole'!F96:F100,”=“&amp;F2+1)+COUNTIF('Round 3 - Hole by Hole'!F103:F107,”=“&amp;F2+1)+COUNTIF('Round 3 - Hole by Hole'!F110:F114,”=“&amp;F2+1)+COUNTIF('Round 3 - Hole by Hole'!F117:F121,”=“&amp;F2+1)+COUNTIF('Round 3 - Hole by Hole'!F124:F128,”=“&amp;F2+1) +COUNTIF('Round 3 - Hole by Hole'!F131:F135,”=“&amp;F2+1) +COUNTIF('Round 3 - Hole by Hole'!F138:F142,”=“&amp;F2+1) +COUNTIF('Round 3 - Hole by Hole'!F145:F149,”=“&amp;F2+1))</f>
        <v>0</v>
      </c>
      <c r="G7" s="108">
        <f>(COUNTIF('Round 3 - Hole by Hole'!G5:G9,”=“&amp;G2+1)+COUNTIF('Round 3 - Hole by Hole'!G12:G16,”=“&amp;G2+1)+COUNTIF('Round 3 - Hole by Hole'!G19:G23,”=“&amp;G2+1)+COUNTIF('Round 3 - Hole by Hole'!G26:G30,”=“&amp;G2+1)+COUNTIF('Round 3 - Hole by Hole'!G33:G37,”=“&amp;G2+1)+COUNTIF('Round 3 - Hole by Hole'!G40:G44,”=“&amp;G2+1)+COUNTIF('Round 3 - Hole by Hole'!G47:G51,”=“&amp;G2+1)+COUNTIF('Round 3 - Hole by Hole'!G54:G58,”=“&amp;G2+1)+COUNTIF('Round 3 - Hole by Hole'!G61:G65,”=“&amp;G2+1)+COUNTIF('Round 3 - Hole by Hole'!G68:G72,”=“&amp;G2+1)+COUNTIF('Round 3 - Hole by Hole'!G75:G79,”=“&amp;G2+1)+COUNTIF('Round 3 - Hole by Hole'!G82:G86,”=“&amp;G2+1)+COUNTIF('Round 3 - Hole by Hole'!G89:G93,”=“&amp;G2+1)+COUNTIF('Round 3 - Hole by Hole'!G96:G100,”=“&amp;G2+1)+COUNTIF('Round 3 - Hole by Hole'!G103:G107,”=“&amp;G2+1)+COUNTIF('Round 3 - Hole by Hole'!G110:G114,”=“&amp;G2+1)+COUNTIF('Round 3 - Hole by Hole'!G117:G121,”=“&amp;G2+1)+COUNTIF('Round 3 - Hole by Hole'!G124:G128,”=“&amp;G2+1) +COUNTIF('Round 3 - Hole by Hole'!G131:G135,”=“&amp;G2+1) +COUNTIF('Round 3 - Hole by Hole'!G138:G142,”=“&amp;G2+1) +COUNTIF('Round 3 - Hole by Hole'!G145:G149,”=“&amp;G2+1))</f>
        <v>0</v>
      </c>
      <c r="H7" s="70">
        <f>(COUNTIF('Round 3 - Hole by Hole'!H5:H9,”=“&amp;H2+1)+COUNTIF('Round 3 - Hole by Hole'!H12:H16,”=“&amp;H2+1)+COUNTIF('Round 3 - Hole by Hole'!H19:H23,”=“&amp;H2+1)+COUNTIF('Round 3 - Hole by Hole'!H26:H30,”=“&amp;H2+1)+COUNTIF('Round 3 - Hole by Hole'!H33:H37,”=“&amp;H2+1)+COUNTIF('Round 3 - Hole by Hole'!H40:H44,”=“&amp;H2+1)+COUNTIF('Round 3 - Hole by Hole'!H47:H51,”=“&amp;H2+1)+COUNTIF('Round 3 - Hole by Hole'!H54:H58,”=“&amp;H2+1)+COUNTIF('Round 3 - Hole by Hole'!H61:H65,”=“&amp;H2+1)+COUNTIF('Round 3 - Hole by Hole'!H68:H72,”=“&amp;H2+1)+COUNTIF('Round 3 - Hole by Hole'!H75:H79,”=“&amp;H2+1)+COUNTIF('Round 3 - Hole by Hole'!H82:H86,”=“&amp;H2+1)+COUNTIF('Round 3 - Hole by Hole'!H89:H93,”=“&amp;H2+1)+COUNTIF('Round 3 - Hole by Hole'!H96:H100,”=“&amp;H2+1)+COUNTIF('Round 3 - Hole by Hole'!H103:H107,”=“&amp;H2+1)+COUNTIF('Round 3 - Hole by Hole'!H110:H114,”=“&amp;H2+1)+COUNTIF('Round 3 - Hole by Hole'!H117:H121,”=“&amp;H2+1)+COUNTIF('Round 3 - Hole by Hole'!H124:H128,”=“&amp;H2+1) +COUNTIF('Round 3 - Hole by Hole'!H131:H135,”=“&amp;H2+1) +COUNTIF('Round 3 - Hole by Hole'!H138:H142,”=“&amp;H2+1) +COUNTIF('Round 3 - Hole by Hole'!H145:H149,”=“&amp;H2+1))</f>
        <v>0</v>
      </c>
      <c r="I7" s="108">
        <f>(COUNTIF('Round 3 - Hole by Hole'!I5:I9,”=“&amp;I2+1)+COUNTIF('Round 3 - Hole by Hole'!I12:I16,”=“&amp;I2+1)+COUNTIF('Round 3 - Hole by Hole'!I19:I23,”=“&amp;I2+1)+COUNTIF('Round 3 - Hole by Hole'!I26:I30,”=“&amp;I2+1)+COUNTIF('Round 3 - Hole by Hole'!I33:I37,”=“&amp;I2+1)+COUNTIF('Round 3 - Hole by Hole'!I40:I44,”=“&amp;I2+1)+COUNTIF('Round 3 - Hole by Hole'!I47:I51,”=“&amp;I2+1)+COUNTIF('Round 3 - Hole by Hole'!I54:I58,”=“&amp;I2+1)+COUNTIF('Round 3 - Hole by Hole'!I61:I65,”=“&amp;I2+1)+COUNTIF('Round 3 - Hole by Hole'!I68:I72,”=“&amp;I2+1)+COUNTIF('Round 3 - Hole by Hole'!I75:I79,”=“&amp;I2+1)+COUNTIF('Round 3 - Hole by Hole'!I82:I86,”=“&amp;I2+1)+COUNTIF('Round 3 - Hole by Hole'!I89:I93,”=“&amp;I2+1)+COUNTIF('Round 3 - Hole by Hole'!I96:I100,”=“&amp;I2+1)+COUNTIF('Round 3 - Hole by Hole'!I103:I107,”=“&amp;I2+1)+COUNTIF('Round 3 - Hole by Hole'!I110:I114,”=“&amp;I2+1)+COUNTIF('Round 3 - Hole by Hole'!I117:I121,”=“&amp;I2+1)+COUNTIF('Round 3 - Hole by Hole'!I124:I128,”=“&amp;I2+1) +COUNTIF('Round 3 - Hole by Hole'!I131:I135,”=“&amp;I2+1) +COUNTIF('Round 3 - Hole by Hole'!I138:I142,”=“&amp;I2+1) +COUNTIF('Round 3 - Hole by Hole'!I145:I149,”=“&amp;I2+1))</f>
        <v>0</v>
      </c>
      <c r="J7" s="70">
        <f>(COUNTIF('Round 3 - Hole by Hole'!J5:J9,”=“&amp;J2+1)+COUNTIF('Round 3 - Hole by Hole'!J12:J16,”=“&amp;J2+1)+COUNTIF('Round 3 - Hole by Hole'!J19:J23,”=“&amp;J2+1)+COUNTIF('Round 3 - Hole by Hole'!J26:J30,”=“&amp;J2+1)+COUNTIF('Round 3 - Hole by Hole'!J33:J37,”=“&amp;J2+1)+COUNTIF('Round 3 - Hole by Hole'!J40:J44,”=“&amp;J2+1)+COUNTIF('Round 3 - Hole by Hole'!J47:J51,”=“&amp;J2+1)+COUNTIF('Round 3 - Hole by Hole'!J54:J58,”=“&amp;J2+1)+COUNTIF('Round 3 - Hole by Hole'!J61:J65,”=“&amp;J2+1)+COUNTIF('Round 3 - Hole by Hole'!J68:J72,”=“&amp;J2+1)+COUNTIF('Round 3 - Hole by Hole'!J75:J79,”=“&amp;J2+1)+COUNTIF('Round 3 - Hole by Hole'!J82:J86,”=“&amp;J2+1)+COUNTIF('Round 3 - Hole by Hole'!J89:J93,”=“&amp;J2+1)+COUNTIF('Round 3 - Hole by Hole'!J96:J100,”=“&amp;J2+1)+COUNTIF('Round 3 - Hole by Hole'!J103:J107,”=“&amp;J2+1)+COUNTIF('Round 3 - Hole by Hole'!J110:J114,”=“&amp;J2+1)+COUNTIF('Round 3 - Hole by Hole'!J117:J121,”=“&amp;J2+1)+COUNTIF('Round 3 - Hole by Hole'!J124:J128,”=“&amp;J2+1) +COUNTIF('Round 3 - Hole by Hole'!J131:J135,”=“&amp;J2+1) +COUNTIF('Round 3 - Hole by Hole'!J138:J142,”=“&amp;J2+1) +COUNTIF('Round 3 - Hole by Hole'!J145:J149,”=“&amp;J2+1))</f>
        <v>0</v>
      </c>
      <c r="K7" s="71"/>
      <c r="L7" s="70">
        <f>(COUNTIF('Round 3 - Hole by Hole'!L5:L9,”=“&amp;L2+1)+COUNTIF('Round 3 - Hole by Hole'!L12:L16,”=“&amp;L2+1)+COUNTIF('Round 3 - Hole by Hole'!L19:L23,”=“&amp;L2+1)+COUNTIF('Round 3 - Hole by Hole'!L26:L30,”=“&amp;L2+1)+COUNTIF('Round 3 - Hole by Hole'!L33:L37,”=“&amp;L2+1)+COUNTIF('Round 3 - Hole by Hole'!L40:L44,”=“&amp;L2+1)+COUNTIF('Round 3 - Hole by Hole'!L47:L51,”=“&amp;L2+1)+COUNTIF('Round 3 - Hole by Hole'!L54:L58,”=“&amp;L2+1)+COUNTIF('Round 3 - Hole by Hole'!L61:L65,”=“&amp;L2+1)+COUNTIF('Round 3 - Hole by Hole'!L68:L72,”=“&amp;L2+1)+COUNTIF('Round 3 - Hole by Hole'!L75:L79,”=“&amp;L2+1)+COUNTIF('Round 3 - Hole by Hole'!L82:L86,”=“&amp;L2+1)+COUNTIF('Round 3 - Hole by Hole'!L89:L93,”=“&amp;L2+1)+COUNTIF('Round 3 - Hole by Hole'!L96:L100,”=“&amp;L2+1)+COUNTIF('Round 3 - Hole by Hole'!L103:L107,”=“&amp;L2+1)+COUNTIF('Round 3 - Hole by Hole'!L110:L114,”=“&amp;L2+1)+COUNTIF('Round 3 - Hole by Hole'!L117:L121,”=“&amp;L2+1)+COUNTIF('Round 3 - Hole by Hole'!L124:L128,”=“&amp;L2+1) +COUNTIF('Round 3 - Hole by Hole'!L131:L135,”=“&amp;L2+1) +COUNTIF('Round 3 - Hole by Hole'!L138:L142,”=“&amp;L2+1) +COUNTIF('Round 3 - Hole by Hole'!L145:L149,”=“&amp;L2+1))</f>
        <v>0</v>
      </c>
      <c r="M7" s="108">
        <f>(COUNTIF('Round 3 - Hole by Hole'!M5:M9,”=“&amp;M2+1)+COUNTIF('Round 3 - Hole by Hole'!M12:M16,”=“&amp;M2+1)+COUNTIF('Round 3 - Hole by Hole'!M19:M23,”=“&amp;M2+1)+COUNTIF('Round 3 - Hole by Hole'!M26:M30,”=“&amp;M2+1)+COUNTIF('Round 3 - Hole by Hole'!M33:M37,”=“&amp;M2+1)+COUNTIF('Round 3 - Hole by Hole'!M40:M44,”=“&amp;M2+1)+COUNTIF('Round 3 - Hole by Hole'!M47:M51,”=“&amp;M2+1)+COUNTIF('Round 3 - Hole by Hole'!M54:M58,”=“&amp;M2+1)+COUNTIF('Round 3 - Hole by Hole'!M61:M65,”=“&amp;M2+1)+COUNTIF('Round 3 - Hole by Hole'!M68:M72,”=“&amp;M2+1)+COUNTIF('Round 3 - Hole by Hole'!M75:M79,”=“&amp;M2+1)+COUNTIF('Round 3 - Hole by Hole'!M82:M86,”=“&amp;M2+1)+COUNTIF('Round 3 - Hole by Hole'!M89:M93,”=“&amp;M2+1)+COUNTIF('Round 3 - Hole by Hole'!M96:M100,”=“&amp;M2+1)+COUNTIF('Round 3 - Hole by Hole'!M103:M107,”=“&amp;M2+1)+COUNTIF('Round 3 - Hole by Hole'!M110:M114,”=“&amp;M2+1)+COUNTIF('Round 3 - Hole by Hole'!M117:M121,”=“&amp;M2+1)+COUNTIF('Round 3 - Hole by Hole'!M124:M128,”=“&amp;M2+1) +COUNTIF('Round 3 - Hole by Hole'!M131:M135,”=“&amp;M2+1) +COUNTIF('Round 3 - Hole by Hole'!M138:M142,”=“&amp;M2+1) +COUNTIF('Round 3 - Hole by Hole'!M145:M149,”=“&amp;M2+1))</f>
        <v>0</v>
      </c>
      <c r="N7" s="70">
        <f>(COUNTIF('Round 3 - Hole by Hole'!N5:N9,”=“&amp;N2+1)+COUNTIF('Round 3 - Hole by Hole'!N12:N16,”=“&amp;N2+1)+COUNTIF('Round 3 - Hole by Hole'!N19:N23,”=“&amp;N2+1)+COUNTIF('Round 3 - Hole by Hole'!N26:N30,”=“&amp;N2+1)+COUNTIF('Round 3 - Hole by Hole'!N33:N37,”=“&amp;N2+1)+COUNTIF('Round 3 - Hole by Hole'!N40:N44,”=“&amp;N2+1)+COUNTIF('Round 3 - Hole by Hole'!N47:N51,”=“&amp;N2+1)+COUNTIF('Round 3 - Hole by Hole'!N54:N58,”=“&amp;N2+1)+COUNTIF('Round 3 - Hole by Hole'!N61:N65,”=“&amp;N2+1)+COUNTIF('Round 3 - Hole by Hole'!N68:N72,”=“&amp;N2+1)+COUNTIF('Round 3 - Hole by Hole'!N75:N79,”=“&amp;N2+1)+COUNTIF('Round 3 - Hole by Hole'!N82:N86,”=“&amp;N2+1)+COUNTIF('Round 3 - Hole by Hole'!N89:N93,”=“&amp;N2+1)+COUNTIF('Round 3 - Hole by Hole'!N96:N100,”=“&amp;N2+1)+COUNTIF('Round 3 - Hole by Hole'!N103:N107,”=“&amp;N2+1)+COUNTIF('Round 3 - Hole by Hole'!N110:N114,”=“&amp;N2+1)+COUNTIF('Round 3 - Hole by Hole'!N117:N121,”=“&amp;N2+1)+COUNTIF('Round 3 - Hole by Hole'!N124:N128,”=“&amp;N2+1) +COUNTIF('Round 3 - Hole by Hole'!N131:N135,”=“&amp;N2+1) +COUNTIF('Round 3 - Hole by Hole'!N138:N142,”=“&amp;N2+1) +COUNTIF('Round 3 - Hole by Hole'!N145:N149,”=“&amp;N2+1))</f>
        <v>0</v>
      </c>
      <c r="O7" s="108">
        <f>(COUNTIF('Round 3 - Hole by Hole'!O5:O9,”=“&amp;O2+1)+COUNTIF('Round 3 - Hole by Hole'!O12:O16,”=“&amp;O2+1)+COUNTIF('Round 3 - Hole by Hole'!O19:O23,”=“&amp;O2+1)+COUNTIF('Round 3 - Hole by Hole'!O26:O30,”=“&amp;O2+1)+COUNTIF('Round 3 - Hole by Hole'!O33:O37,”=“&amp;O2+1)+COUNTIF('Round 3 - Hole by Hole'!O40:O44,”=“&amp;O2+1)+COUNTIF('Round 3 - Hole by Hole'!O47:O51,”=“&amp;O2+1)+COUNTIF('Round 3 - Hole by Hole'!O54:O58,”=“&amp;O2+1)+COUNTIF('Round 3 - Hole by Hole'!O61:O65,”=“&amp;O2+1)+COUNTIF('Round 3 - Hole by Hole'!O68:O72,”=“&amp;O2+1)+COUNTIF('Round 3 - Hole by Hole'!O75:O79,”=“&amp;O2+1)+COUNTIF('Round 3 - Hole by Hole'!O82:O86,”=“&amp;O2+1)+COUNTIF('Round 3 - Hole by Hole'!O89:O93,”=“&amp;O2+1)+COUNTIF('Round 3 - Hole by Hole'!O96:O100,”=“&amp;O2+1)+COUNTIF('Round 3 - Hole by Hole'!O103:O107,”=“&amp;O2+1)+COUNTIF('Round 3 - Hole by Hole'!O110:O114,”=“&amp;O2+1)+COUNTIF('Round 3 - Hole by Hole'!O117:O121,”=“&amp;O2+1)+COUNTIF('Round 3 - Hole by Hole'!O124:O128,”=“&amp;O2+1) +COUNTIF('Round 3 - Hole by Hole'!O131:O135,”=“&amp;O2+1) +COUNTIF('Round 3 - Hole by Hole'!O138:O142,”=“&amp;O2+1) +COUNTIF('Round 3 - Hole by Hole'!O145:O149,”=“&amp;O2+1))</f>
        <v>0</v>
      </c>
      <c r="P7" s="70">
        <f>(COUNTIF('Round 3 - Hole by Hole'!P5:P9,”=“&amp;P2+1)+COUNTIF('Round 3 - Hole by Hole'!P12:P16,”=“&amp;P2+1)+COUNTIF('Round 3 - Hole by Hole'!P19:P23,”=“&amp;P2+1)+COUNTIF('Round 3 - Hole by Hole'!P26:P30,”=“&amp;P2+1)+COUNTIF('Round 3 - Hole by Hole'!P33:P37,”=“&amp;P2+1)+COUNTIF('Round 3 - Hole by Hole'!P40:P44,”=“&amp;P2+1)+COUNTIF('Round 3 - Hole by Hole'!P47:P51,”=“&amp;P2+1)+COUNTIF('Round 3 - Hole by Hole'!P54:P58,”=“&amp;P2+1)+COUNTIF('Round 3 - Hole by Hole'!P61:P65,”=“&amp;P2+1)+COUNTIF('Round 3 - Hole by Hole'!P68:P72,”=“&amp;P2+1)+COUNTIF('Round 3 - Hole by Hole'!P75:P79,”=“&amp;P2+1)+COUNTIF('Round 3 - Hole by Hole'!P82:P86,”=“&amp;P2+1)+COUNTIF('Round 3 - Hole by Hole'!P89:P93,”=“&amp;P2+1)+COUNTIF('Round 3 - Hole by Hole'!P96:P100,”=“&amp;P2+1)+COUNTIF('Round 3 - Hole by Hole'!P103:P107,”=“&amp;P2+1)+COUNTIF('Round 3 - Hole by Hole'!P110:P114,”=“&amp;P2+1)+COUNTIF('Round 3 - Hole by Hole'!P117:P121,”=“&amp;P2+1)+COUNTIF('Round 3 - Hole by Hole'!P124:P128,”=“&amp;P2+1) +COUNTIF('Round 3 - Hole by Hole'!P131:P135,”=“&amp;P2+1) +COUNTIF('Round 3 - Hole by Hole'!P138:P142,”=“&amp;P2+1) +COUNTIF('Round 3 - Hole by Hole'!P145:P149,”=“&amp;P2+1))</f>
        <v>0</v>
      </c>
      <c r="Q7" s="108">
        <f>(COUNTIF('Round 3 - Hole by Hole'!Q5:Q9,”=“&amp;Q2+1)+COUNTIF('Round 3 - Hole by Hole'!Q12:Q16,”=“&amp;Q2+1)+COUNTIF('Round 3 - Hole by Hole'!Q19:Q23,”=“&amp;Q2+1)+COUNTIF('Round 3 - Hole by Hole'!Q26:Q30,”=“&amp;Q2+1)+COUNTIF('Round 3 - Hole by Hole'!Q33:Q37,”=“&amp;Q2+1)+COUNTIF('Round 3 - Hole by Hole'!Q40:Q44,”=“&amp;Q2+1)+COUNTIF('Round 3 - Hole by Hole'!Q47:Q51,”=“&amp;Q2+1)+COUNTIF('Round 3 - Hole by Hole'!Q54:Q58,”=“&amp;Q2+1)+COUNTIF('Round 3 - Hole by Hole'!Q61:Q65,”=“&amp;Q2+1)+COUNTIF('Round 3 - Hole by Hole'!Q68:Q72,”=“&amp;Q2+1)+COUNTIF('Round 3 - Hole by Hole'!Q75:Q79,”=“&amp;Q2+1)+COUNTIF('Round 3 - Hole by Hole'!Q82:Q86,”=“&amp;Q2+1)+COUNTIF('Round 3 - Hole by Hole'!Q89:Q93,”=“&amp;Q2+1)+COUNTIF('Round 3 - Hole by Hole'!Q96:Q100,”=“&amp;Q2+1)+COUNTIF('Round 3 - Hole by Hole'!Q103:Q107,”=“&amp;Q2+1)+COUNTIF('Round 3 - Hole by Hole'!Q110:Q114,”=“&amp;Q2+1)+COUNTIF('Round 3 - Hole by Hole'!Q117:Q121,”=“&amp;Q2+1)+COUNTIF('Round 3 - Hole by Hole'!Q124:Q128,”=“&amp;Q2+1) +COUNTIF('Round 3 - Hole by Hole'!Q131:Q135,”=“&amp;Q2+1) +COUNTIF('Round 3 - Hole by Hole'!Q138:Q142,”=“&amp;Q2+1) +COUNTIF('Round 3 - Hole by Hole'!Q145:Q149,”=“&amp;Q2+1))</f>
        <v>0</v>
      </c>
      <c r="R7" s="70">
        <f>(COUNTIF('Round 3 - Hole by Hole'!R5:R9,”=“&amp;R2+1)+COUNTIF('Round 3 - Hole by Hole'!R12:R16,”=“&amp;R2+1)+COUNTIF('Round 3 - Hole by Hole'!R19:R23,”=“&amp;R2+1)+COUNTIF('Round 3 - Hole by Hole'!R26:R30,”=“&amp;R2+1)+COUNTIF('Round 3 - Hole by Hole'!R33:R37,”=“&amp;R2+1)+COUNTIF('Round 3 - Hole by Hole'!R40:R44,”=“&amp;R2+1)+COUNTIF('Round 3 - Hole by Hole'!R47:R51,”=“&amp;R2+1)+COUNTIF('Round 3 - Hole by Hole'!R54:R58,”=“&amp;R2+1)+COUNTIF('Round 3 - Hole by Hole'!R61:R65,”=“&amp;R2+1)+COUNTIF('Round 3 - Hole by Hole'!R68:R72,”=“&amp;R2+1)+COUNTIF('Round 3 - Hole by Hole'!R75:R79,”=“&amp;R2+1)+COUNTIF('Round 3 - Hole by Hole'!R82:R86,”=“&amp;R2+1)+COUNTIF('Round 3 - Hole by Hole'!R89:R93,”=“&amp;R2+1)+COUNTIF('Round 3 - Hole by Hole'!R96:R100,”=“&amp;R2+1)+COUNTIF('Round 3 - Hole by Hole'!R103:R107,”=“&amp;R2+1)+COUNTIF('Round 3 - Hole by Hole'!R110:R114,”=“&amp;R2+1)+COUNTIF('Round 3 - Hole by Hole'!R117:R121,”=“&amp;R2+1)+COUNTIF('Round 3 - Hole by Hole'!R124:R128,”=“&amp;R2+1) +COUNTIF('Round 3 - Hole by Hole'!R131:R135,”=“&amp;R2+1) +COUNTIF('Round 3 - Hole by Hole'!R138:R142,”=“&amp;R2+1) +COUNTIF('Round 3 - Hole by Hole'!R145:R149,”=“&amp;R2+1))</f>
        <v>0</v>
      </c>
      <c r="S7" s="108">
        <f>(COUNTIF('Round 3 - Hole by Hole'!S5:S9,”=“&amp;S2+1)+COUNTIF('Round 3 - Hole by Hole'!S12:S16,”=“&amp;S2+1)+COUNTIF('Round 3 - Hole by Hole'!S19:S23,”=“&amp;S2+1)+COUNTIF('Round 3 - Hole by Hole'!S26:S30,”=“&amp;S2+1)+COUNTIF('Round 3 - Hole by Hole'!S33:S37,”=“&amp;S2+1)+COUNTIF('Round 3 - Hole by Hole'!S40:S44,”=“&amp;S2+1)+COUNTIF('Round 3 - Hole by Hole'!S47:S51,”=“&amp;S2+1)+COUNTIF('Round 3 - Hole by Hole'!S54:S58,”=“&amp;S2+1)+COUNTIF('Round 3 - Hole by Hole'!S61:S65,”=“&amp;S2+1)+COUNTIF('Round 3 - Hole by Hole'!S68:S72,”=“&amp;S2+1)+COUNTIF('Round 3 - Hole by Hole'!S75:S79,”=“&amp;S2+1)+COUNTIF('Round 3 - Hole by Hole'!S82:S86,”=“&amp;S2+1)+COUNTIF('Round 3 - Hole by Hole'!S89:S93,”=“&amp;S2+1)+COUNTIF('Round 3 - Hole by Hole'!S96:S100,”=“&amp;S2+1)+COUNTIF('Round 3 - Hole by Hole'!S103:S107,”=“&amp;S2+1)+COUNTIF('Round 3 - Hole by Hole'!S110:S114,”=“&amp;S2+1)+COUNTIF('Round 3 - Hole by Hole'!S117:S121,”=“&amp;S2+1)+COUNTIF('Round 3 - Hole by Hole'!S124:S128,”=“&amp;S2+1) +COUNTIF('Round 3 - Hole by Hole'!S131:S135,”=“&amp;S2+1) +COUNTIF('Round 3 - Hole by Hole'!S138:S142,”=“&amp;S2+1) +COUNTIF('Round 3 - Hole by Hole'!S145:S149,”=“&amp;S2+1))</f>
        <v>0</v>
      </c>
      <c r="T7" s="70">
        <f>(COUNTIF('Round 3 - Hole by Hole'!T5:T9,”=“&amp;T2+1)+COUNTIF('Round 3 - Hole by Hole'!T12:T16,”=“&amp;T2+1)+COUNTIF('Round 3 - Hole by Hole'!T19:T23,”=“&amp;T2+1)+COUNTIF('Round 3 - Hole by Hole'!T26:T30,”=“&amp;T2+1)+COUNTIF('Round 3 - Hole by Hole'!T33:T37,”=“&amp;T2+1)+COUNTIF('Round 3 - Hole by Hole'!T40:T44,”=“&amp;T2+1)+COUNTIF('Round 3 - Hole by Hole'!T47:T51,”=“&amp;T2+1)+COUNTIF('Round 3 - Hole by Hole'!T54:T58,”=“&amp;T2+1)+COUNTIF('Round 3 - Hole by Hole'!T61:T65,”=“&amp;T2+1)+COUNTIF('Round 3 - Hole by Hole'!T68:T72,”=“&amp;T2+1)+COUNTIF('Round 3 - Hole by Hole'!T75:T79,”=“&amp;T2+1)+COUNTIF('Round 3 - Hole by Hole'!T82:T86,”=“&amp;T2+1)+COUNTIF('Round 3 - Hole by Hole'!T89:T93,”=“&amp;T2+1)+COUNTIF('Round 3 - Hole by Hole'!T96:T100,”=“&amp;T2+1)+COUNTIF('Round 3 - Hole by Hole'!T103:T107,”=“&amp;T2+1)+COUNTIF('Round 3 - Hole by Hole'!T110:T114,”=“&amp;T2+1)+COUNTIF('Round 3 - Hole by Hole'!T117:T121,”=“&amp;T2+1)+COUNTIF('Round 3 - Hole by Hole'!T124:T128,”=“&amp;T2+1) +COUNTIF('Round 3 - Hole by Hole'!T131:T135,”=“&amp;T2+1) +COUNTIF('Round 3 - Hole by Hole'!T138:T142,”=“&amp;T2+1) +COUNTIF('Round 3 - Hole by Hole'!T145:T149,”=“&amp;T2+1))</f>
        <v>0</v>
      </c>
      <c r="U7" s="72"/>
      <c r="V7" s="73"/>
    </row>
    <row r="8" spans="1:22">
      <c r="A8" s="61" t="s">
        <v>35</v>
      </c>
      <c r="B8" s="70">
        <f>(COUNTIF('Round 3 - Hole by Hole'!B5:B9,”=“&amp;B2+2)+COUNTIF('Round 3 - Hole by Hole'!B12:B16,”=“&amp;B2+2)+COUNTIF('Round 3 - Hole by Hole'!B19:B23,”=“&amp;B2+2)+COUNTIF('Round 3 - Hole by Hole'!B26:B30,”=“&amp;B2+2)+COUNTIF('Round 3 - Hole by Hole'!B33:B37,”=“&amp;B2+2)+COUNTIF('Round 3 - Hole by Hole'!B40:B44,”=“&amp;B2+2)+COUNTIF('Round 3 - Hole by Hole'!B47:B51,”=“&amp;B2+2)+COUNTIF('Round 3 - Hole by Hole'!B54:B58,”=“&amp;B2+2)+COUNTIF('Round 3 - Hole by Hole'!B61:B65,”=“&amp;B2+2)+COUNTIF('Round 3 - Hole by Hole'!B68:B72,”=“&amp;B2+2)+COUNTIF('Round 3 - Hole by Hole'!B75:B79,”=“&amp;B2+2)+COUNTIF('Round 3 - Hole by Hole'!B82:B86,”=“&amp;B2+2)+COUNTIF('Round 3 - Hole by Hole'!B89:B93,”=“&amp;B2+2)+COUNTIF('Round 3 - Hole by Hole'!B96:B100,”=“&amp;B2+2)+COUNTIF('Round 3 - Hole by Hole'!B103:B107,”=“&amp;B2+2)+COUNTIF('Round 3 - Hole by Hole'!B110:B114,”=“&amp;B2+2)+COUNTIF('Round 3 - Hole by Hole'!B117:B121,”=“&amp;B2+2)+COUNTIF('Round 3 - Hole by Hole'!B124:B128,”=“&amp;B2+2) +COUNTIF('Round 3 - Hole by Hole'!B131:B135,”=“&amp;B2+2) +COUNTIF('Round 3 - Hole by Hole'!B138:B142,”=“&amp;B2+2) +COUNTIF('Round 3 - Hole by Hole'!B145:B149,”=“&amp;B2+2))</f>
        <v>0</v>
      </c>
      <c r="C8" s="108">
        <f>(COUNTIF('Round 3 - Hole by Hole'!C5:C9,”=“&amp;C2+2)+COUNTIF('Round 3 - Hole by Hole'!C12:C16,”=“&amp;C2+2)+COUNTIF('Round 3 - Hole by Hole'!C19:C23,”=“&amp;C2+2)+COUNTIF('Round 3 - Hole by Hole'!C26:C30,”=“&amp;C2+2)+COUNTIF('Round 3 - Hole by Hole'!C33:C37,”=“&amp;C2+2)+COUNTIF('Round 3 - Hole by Hole'!C40:C44,”=“&amp;C2+2)+COUNTIF('Round 3 - Hole by Hole'!C47:C51,”=“&amp;C2+2)+COUNTIF('Round 3 - Hole by Hole'!C54:C58,”=“&amp;C2+2)+COUNTIF('Round 3 - Hole by Hole'!C61:C65,”=“&amp;C2+2)+COUNTIF('Round 3 - Hole by Hole'!C68:C72,”=“&amp;C2+2)+COUNTIF('Round 3 - Hole by Hole'!C75:C79,”=“&amp;C2+2)+COUNTIF('Round 3 - Hole by Hole'!C82:C86,”=“&amp;C2+2)+COUNTIF('Round 3 - Hole by Hole'!C89:C93,”=“&amp;C2+2)+COUNTIF('Round 3 - Hole by Hole'!C96:C100,”=“&amp;C2+2)+COUNTIF('Round 3 - Hole by Hole'!C103:C107,”=“&amp;C2+2)+COUNTIF('Round 3 - Hole by Hole'!C110:C114,”=“&amp;C2+2)+COUNTIF('Round 3 - Hole by Hole'!C117:C121,”=“&amp;C2+2)+COUNTIF('Round 3 - Hole by Hole'!C124:C128,”=“&amp;C2+2) +COUNTIF('Round 3 - Hole by Hole'!C131:C135,”=“&amp;C2+2) +COUNTIF('Round 3 - Hole by Hole'!C138:C142,”=“&amp;C2+2) +COUNTIF('Round 3 - Hole by Hole'!C145:C149,”=“&amp;C2+2))</f>
        <v>0</v>
      </c>
      <c r="D8" s="70">
        <f>(COUNTIF('Round 3 - Hole by Hole'!D5:D9,”=“&amp;D2+2)+COUNTIF('Round 3 - Hole by Hole'!D12:D16,”=“&amp;D2+2)+COUNTIF('Round 3 - Hole by Hole'!D19:D23,”=“&amp;D2+2)+COUNTIF('Round 3 - Hole by Hole'!D26:D30,”=“&amp;D2+2)+COUNTIF('Round 3 - Hole by Hole'!D33:D37,”=“&amp;D2+2)+COUNTIF('Round 3 - Hole by Hole'!D40:D44,”=“&amp;D2+2)+COUNTIF('Round 3 - Hole by Hole'!D47:D51,”=“&amp;D2+2)+COUNTIF('Round 3 - Hole by Hole'!D54:D58,”=“&amp;D2+2)+COUNTIF('Round 3 - Hole by Hole'!D61:D65,”=“&amp;D2+2)+COUNTIF('Round 3 - Hole by Hole'!D68:D72,”=“&amp;D2+2)+COUNTIF('Round 3 - Hole by Hole'!D75:D79,”=“&amp;D2+2)+COUNTIF('Round 3 - Hole by Hole'!D82:D86,”=“&amp;D2+2)+COUNTIF('Round 3 - Hole by Hole'!D89:D93,”=“&amp;D2+2)+COUNTIF('Round 3 - Hole by Hole'!D96:D100,”=“&amp;D2+2)+COUNTIF('Round 3 - Hole by Hole'!D103:D107,”=“&amp;D2+2)+COUNTIF('Round 3 - Hole by Hole'!D110:D114,”=“&amp;D2+2)+COUNTIF('Round 3 - Hole by Hole'!D117:D121,”=“&amp;D2+2)+COUNTIF('Round 3 - Hole by Hole'!D124:D128,”=“&amp;D2+2) +COUNTIF('Round 3 - Hole by Hole'!D131:D135,”=“&amp;D2+2) +COUNTIF('Round 3 - Hole by Hole'!D138:D142,”=“&amp;D2+2) +COUNTIF('Round 3 - Hole by Hole'!D145:D149,”=“&amp;D2+2))</f>
        <v>0</v>
      </c>
      <c r="E8" s="108">
        <f>(COUNTIF('Round 3 - Hole by Hole'!E5:E9,”=“&amp;E2+2)+COUNTIF('Round 3 - Hole by Hole'!E12:E16,”=“&amp;E2+2)+COUNTIF('Round 3 - Hole by Hole'!E19:E23,”=“&amp;E2+2)+COUNTIF('Round 3 - Hole by Hole'!E26:E30,”=“&amp;E2+2)+COUNTIF('Round 3 - Hole by Hole'!E33:E37,”=“&amp;E2+2)+COUNTIF('Round 3 - Hole by Hole'!E40:E44,”=“&amp;E2+2)+COUNTIF('Round 3 - Hole by Hole'!E47:E51,”=“&amp;E2+2)+COUNTIF('Round 3 - Hole by Hole'!E54:E58,”=“&amp;E2+2)+COUNTIF('Round 3 - Hole by Hole'!E61:E65,”=“&amp;E2+2)+COUNTIF('Round 3 - Hole by Hole'!E68:E72,”=“&amp;E2+2)+COUNTIF('Round 3 - Hole by Hole'!E75:E79,”=“&amp;E2+2)+COUNTIF('Round 3 - Hole by Hole'!E82:E86,”=“&amp;E2+2)+COUNTIF('Round 3 - Hole by Hole'!E89:E93,”=“&amp;E2+2)+COUNTIF('Round 3 - Hole by Hole'!E96:E100,”=“&amp;E2+2)+COUNTIF('Round 3 - Hole by Hole'!E103:E107,”=“&amp;E2+2)+COUNTIF('Round 3 - Hole by Hole'!E110:E114,”=“&amp;E2+2)+COUNTIF('Round 3 - Hole by Hole'!E117:E121,”=“&amp;E2+2)+COUNTIF('Round 3 - Hole by Hole'!E124:E128,”=“&amp;E2+2) +COUNTIF('Round 3 - Hole by Hole'!E131:E135,”=“&amp;E2+2) +COUNTIF('Round 3 - Hole by Hole'!E138:E142,”=“&amp;E2+2) +COUNTIF('Round 3 - Hole by Hole'!E145:E149,”=“&amp;E2+2))</f>
        <v>0</v>
      </c>
      <c r="F8" s="70">
        <f>(COUNTIF('Round 3 - Hole by Hole'!F5:F9,”=“&amp;F2+2)+COUNTIF('Round 3 - Hole by Hole'!F12:F16,”=“&amp;F2+2)+COUNTIF('Round 3 - Hole by Hole'!F19:F23,”=“&amp;F2+2)+COUNTIF('Round 3 - Hole by Hole'!F26:F30,”=“&amp;F2+2)+COUNTIF('Round 3 - Hole by Hole'!F33:F37,”=“&amp;F2+2)+COUNTIF('Round 3 - Hole by Hole'!F40:F44,”=“&amp;F2+2)+COUNTIF('Round 3 - Hole by Hole'!F47:F51,”=“&amp;F2+2)+COUNTIF('Round 3 - Hole by Hole'!F54:F58,”=“&amp;F2+2)+COUNTIF('Round 3 - Hole by Hole'!F61:F65,”=“&amp;F2+2)+COUNTIF('Round 3 - Hole by Hole'!F68:F72,”=“&amp;F2+2)+COUNTIF('Round 3 - Hole by Hole'!F75:F79,”=“&amp;F2+2)+COUNTIF('Round 3 - Hole by Hole'!F82:F86,”=“&amp;F2+2)+COUNTIF('Round 3 - Hole by Hole'!F89:F93,”=“&amp;F2+2)+COUNTIF('Round 3 - Hole by Hole'!F96:F100,”=“&amp;F2+2)+COUNTIF('Round 3 - Hole by Hole'!F103:F107,”=“&amp;F2+2)+COUNTIF('Round 3 - Hole by Hole'!F110:F114,”=“&amp;F2+2)+COUNTIF('Round 3 - Hole by Hole'!F117:F121,”=“&amp;F2+2)+COUNTIF('Round 3 - Hole by Hole'!F124:F128,”=“&amp;F2+2) +COUNTIF('Round 3 - Hole by Hole'!F131:F135,”=“&amp;F2+2) +COUNTIF('Round 3 - Hole by Hole'!F138:F142,”=“&amp;F2+2) +COUNTIF('Round 3 - Hole by Hole'!F145:F149,”=“&amp;F2+2))</f>
        <v>0</v>
      </c>
      <c r="G8" s="108">
        <f>(COUNTIF('Round 3 - Hole by Hole'!G5:G9,”=“&amp;G2+2)+COUNTIF('Round 3 - Hole by Hole'!G12:G16,”=“&amp;G2+2)+COUNTIF('Round 3 - Hole by Hole'!G19:G23,”=“&amp;G2+2)+COUNTIF('Round 3 - Hole by Hole'!G26:G30,”=“&amp;G2+2)+COUNTIF('Round 3 - Hole by Hole'!G33:G37,”=“&amp;G2+2)+COUNTIF('Round 3 - Hole by Hole'!G40:G44,”=“&amp;G2+2)+COUNTIF('Round 3 - Hole by Hole'!G47:G51,”=“&amp;G2+2)+COUNTIF('Round 3 - Hole by Hole'!G54:G58,”=“&amp;G2+2)+COUNTIF('Round 3 - Hole by Hole'!G61:G65,”=“&amp;G2+2)+COUNTIF('Round 3 - Hole by Hole'!G68:G72,”=“&amp;G2+2)+COUNTIF('Round 3 - Hole by Hole'!G75:G79,”=“&amp;G2+2)+COUNTIF('Round 3 - Hole by Hole'!G82:G86,”=“&amp;G2+2)+COUNTIF('Round 3 - Hole by Hole'!G89:G93,”=“&amp;G2+2)+COUNTIF('Round 3 - Hole by Hole'!G96:G100,”=“&amp;G2+2)+COUNTIF('Round 3 - Hole by Hole'!G103:G107,”=“&amp;G2+2)+COUNTIF('Round 3 - Hole by Hole'!G110:G114,”=“&amp;G2+2)+COUNTIF('Round 3 - Hole by Hole'!G117:G121,”=“&amp;G2+2)+COUNTIF('Round 3 - Hole by Hole'!G124:G128,”=“&amp;G2+2) +COUNTIF('Round 3 - Hole by Hole'!G131:G135,”=“&amp;G2+2) +COUNTIF('Round 3 - Hole by Hole'!G138:G142,”=“&amp;G2+2) +COUNTIF('Round 3 - Hole by Hole'!G145:G149,”=“&amp;G2+2))</f>
        <v>0</v>
      </c>
      <c r="H8" s="70">
        <f>(COUNTIF('Round 3 - Hole by Hole'!H5:H9,”=“&amp;H2+2)+COUNTIF('Round 3 - Hole by Hole'!H12:H16,”=“&amp;H2+2)+COUNTIF('Round 3 - Hole by Hole'!H19:H23,”=“&amp;H2+2)+COUNTIF('Round 3 - Hole by Hole'!H26:H30,”=“&amp;H2+2)+COUNTIF('Round 3 - Hole by Hole'!H33:H37,”=“&amp;H2+2)+COUNTIF('Round 3 - Hole by Hole'!H40:H44,”=“&amp;H2+2)+COUNTIF('Round 3 - Hole by Hole'!H47:H51,”=“&amp;H2+2)+COUNTIF('Round 3 - Hole by Hole'!H54:H58,”=“&amp;H2+2)+COUNTIF('Round 3 - Hole by Hole'!H61:H65,”=“&amp;H2+2)+COUNTIF('Round 3 - Hole by Hole'!H68:H72,”=“&amp;H2+2)+COUNTIF('Round 3 - Hole by Hole'!H75:H79,”=“&amp;H2+2)+COUNTIF('Round 3 - Hole by Hole'!H82:H86,”=“&amp;H2+2)+COUNTIF('Round 3 - Hole by Hole'!H89:H93,”=“&amp;H2+2)+COUNTIF('Round 3 - Hole by Hole'!H96:H100,”=“&amp;H2+2)+COUNTIF('Round 3 - Hole by Hole'!H103:H107,”=“&amp;H2+2)+COUNTIF('Round 3 - Hole by Hole'!H110:H114,”=“&amp;H2+2)+COUNTIF('Round 3 - Hole by Hole'!H117:H121,”=“&amp;H2+2)+COUNTIF('Round 3 - Hole by Hole'!H124:H128,”=“&amp;H2+2) +COUNTIF('Round 3 - Hole by Hole'!H131:H135,”=“&amp;H2+2) +COUNTIF('Round 3 - Hole by Hole'!H138:H142,”=“&amp;H2+2) +COUNTIF('Round 3 - Hole by Hole'!H145:H149,”=“&amp;H2+2))</f>
        <v>0</v>
      </c>
      <c r="I8" s="108">
        <f>(COUNTIF('Round 3 - Hole by Hole'!I5:I9,”=“&amp;I2+2)+COUNTIF('Round 3 - Hole by Hole'!I12:I16,”=“&amp;I2+2)+COUNTIF('Round 3 - Hole by Hole'!I19:I23,”=“&amp;I2+2)+COUNTIF('Round 3 - Hole by Hole'!I26:I30,”=“&amp;I2+2)+COUNTIF('Round 3 - Hole by Hole'!I33:I37,”=“&amp;I2+2)+COUNTIF('Round 3 - Hole by Hole'!I40:I44,”=“&amp;I2+2)+COUNTIF('Round 3 - Hole by Hole'!I47:I51,”=“&amp;I2+2)+COUNTIF('Round 3 - Hole by Hole'!I54:I58,”=“&amp;I2+2)+COUNTIF('Round 3 - Hole by Hole'!I61:I65,”=“&amp;I2+2)+COUNTIF('Round 3 - Hole by Hole'!I68:I72,”=“&amp;I2+2)+COUNTIF('Round 3 - Hole by Hole'!I75:I79,”=“&amp;I2+2)+COUNTIF('Round 3 - Hole by Hole'!I82:I86,”=“&amp;I2+2)+COUNTIF('Round 3 - Hole by Hole'!I89:I93,”=“&amp;I2+2)+COUNTIF('Round 3 - Hole by Hole'!I96:I100,”=“&amp;I2+2)+COUNTIF('Round 3 - Hole by Hole'!I103:I107,”=“&amp;I2+2)+COUNTIF('Round 3 - Hole by Hole'!I110:I114,”=“&amp;I2+2)+COUNTIF('Round 3 - Hole by Hole'!I117:I121,”=“&amp;I2+2)+COUNTIF('Round 3 - Hole by Hole'!I124:I128,”=“&amp;I2+2) +COUNTIF('Round 3 - Hole by Hole'!I131:I135,”=“&amp;I2+2) +COUNTIF('Round 3 - Hole by Hole'!I138:I142,”=“&amp;I2+2) +COUNTIF('Round 3 - Hole by Hole'!I145:I149,”=“&amp;I2+2))</f>
        <v>0</v>
      </c>
      <c r="J8" s="70">
        <f>(COUNTIF('Round 3 - Hole by Hole'!J5:J9,”=“&amp;J2+2)+COUNTIF('Round 3 - Hole by Hole'!J12:J16,”=“&amp;J2+2)+COUNTIF('Round 3 - Hole by Hole'!J19:J23,”=“&amp;J2+2)+COUNTIF('Round 3 - Hole by Hole'!J26:J30,”=“&amp;J2+2)+COUNTIF('Round 3 - Hole by Hole'!J33:J37,”=“&amp;J2+2)+COUNTIF('Round 3 - Hole by Hole'!J40:J44,”=“&amp;J2+2)+COUNTIF('Round 3 - Hole by Hole'!J47:J51,”=“&amp;J2+2)+COUNTIF('Round 3 - Hole by Hole'!J54:J58,”=“&amp;J2+2)+COUNTIF('Round 3 - Hole by Hole'!J61:J65,”=“&amp;J2+2)+COUNTIF('Round 3 - Hole by Hole'!J68:J72,”=“&amp;J2+2)+COUNTIF('Round 3 - Hole by Hole'!J75:J79,”=“&amp;J2+2)+COUNTIF('Round 3 - Hole by Hole'!J82:J86,”=“&amp;J2+2)+COUNTIF('Round 3 - Hole by Hole'!J89:J93,”=“&amp;J2+2)+COUNTIF('Round 3 - Hole by Hole'!J96:J100,”=“&amp;J2+2)+COUNTIF('Round 3 - Hole by Hole'!J103:J107,”=“&amp;J2+2)+COUNTIF('Round 3 - Hole by Hole'!J110:J114,”=“&amp;J2+2)+COUNTIF('Round 3 - Hole by Hole'!J117:J121,”=“&amp;J2+2)+COUNTIF('Round 3 - Hole by Hole'!J124:J128,”=“&amp;J2+2) +COUNTIF('Round 3 - Hole by Hole'!J131:J135,”=“&amp;J2+2) +COUNTIF('Round 3 - Hole by Hole'!J138:J142,”=“&amp;J2+2) +COUNTIF('Round 3 - Hole by Hole'!J145:J149,”=“&amp;J2+2))</f>
        <v>0</v>
      </c>
      <c r="K8" s="71"/>
      <c r="L8" s="70">
        <f>(COUNTIF('Round 3 - Hole by Hole'!L5:L9,”=“&amp;L2+2)+COUNTIF('Round 3 - Hole by Hole'!L12:L16,”=“&amp;L2+2)+COUNTIF('Round 3 - Hole by Hole'!L19:L23,”=“&amp;L2+2)+COUNTIF('Round 3 - Hole by Hole'!L26:L30,”=“&amp;L2+2)+COUNTIF('Round 3 - Hole by Hole'!L33:L37,”=“&amp;L2+2)+COUNTIF('Round 3 - Hole by Hole'!L40:L44,”=“&amp;L2+2)+COUNTIF('Round 3 - Hole by Hole'!L47:L51,”=“&amp;L2+2)+COUNTIF('Round 3 - Hole by Hole'!L54:L58,”=“&amp;L2+2)+COUNTIF('Round 3 - Hole by Hole'!L61:L65,”=“&amp;L2+2)+COUNTIF('Round 3 - Hole by Hole'!L68:L72,”=“&amp;L2+2)+COUNTIF('Round 3 - Hole by Hole'!L75:L79,”=“&amp;L2+2)+COUNTIF('Round 3 - Hole by Hole'!L82:L86,”=“&amp;L2+2)+COUNTIF('Round 3 - Hole by Hole'!L89:L93,”=“&amp;L2+2)+COUNTIF('Round 3 - Hole by Hole'!L96:L100,”=“&amp;L2+2)+COUNTIF('Round 3 - Hole by Hole'!L103:L107,”=“&amp;L2+2)+COUNTIF('Round 3 - Hole by Hole'!L110:L114,”=“&amp;L2+2)+COUNTIF('Round 3 - Hole by Hole'!L117:L121,”=“&amp;L2+2)+COUNTIF('Round 3 - Hole by Hole'!L124:L128,”=“&amp;L2+2) +COUNTIF('Round 3 - Hole by Hole'!L131:L135,”=“&amp;L2+2) +COUNTIF('Round 3 - Hole by Hole'!L138:L142,”=“&amp;L2+2) +COUNTIF('Round 3 - Hole by Hole'!L145:L149,”=“&amp;L2+2))</f>
        <v>0</v>
      </c>
      <c r="M8" s="108">
        <f>(COUNTIF('Round 3 - Hole by Hole'!M5:M9,”=“&amp;M2+2)+COUNTIF('Round 3 - Hole by Hole'!M12:M16,”=“&amp;M2+2)+COUNTIF('Round 3 - Hole by Hole'!M19:M23,”=“&amp;M2+2)+COUNTIF('Round 3 - Hole by Hole'!M26:M30,”=“&amp;M2+2)+COUNTIF('Round 3 - Hole by Hole'!M33:M37,”=“&amp;M2+2)+COUNTIF('Round 3 - Hole by Hole'!M40:M44,”=“&amp;M2+2)+COUNTIF('Round 3 - Hole by Hole'!M47:M51,”=“&amp;M2+2)+COUNTIF('Round 3 - Hole by Hole'!M54:M58,”=“&amp;M2+2)+COUNTIF('Round 3 - Hole by Hole'!M61:M65,”=“&amp;M2+2)+COUNTIF('Round 3 - Hole by Hole'!M68:M72,”=“&amp;M2+2)+COUNTIF('Round 3 - Hole by Hole'!M75:M79,”=“&amp;M2+2)+COUNTIF('Round 3 - Hole by Hole'!M82:M86,”=“&amp;M2+2)+COUNTIF('Round 3 - Hole by Hole'!M89:M93,”=“&amp;M2+2)+COUNTIF('Round 3 - Hole by Hole'!M96:M100,”=“&amp;M2+2)+COUNTIF('Round 3 - Hole by Hole'!M103:M107,”=“&amp;M2+2)+COUNTIF('Round 3 - Hole by Hole'!M110:M114,”=“&amp;M2+2)+COUNTIF('Round 3 - Hole by Hole'!M117:M121,”=“&amp;M2+2)+COUNTIF('Round 3 - Hole by Hole'!M124:M128,”=“&amp;M2+2) +COUNTIF('Round 3 - Hole by Hole'!M131:M135,”=“&amp;M2+2) +COUNTIF('Round 3 - Hole by Hole'!M138:M142,”=“&amp;M2+2) +COUNTIF('Round 3 - Hole by Hole'!M145:M149,”=“&amp;M2+2))</f>
        <v>0</v>
      </c>
      <c r="N8" s="70">
        <f>(COUNTIF('Round 3 - Hole by Hole'!N5:N9,”=“&amp;N2+2)+COUNTIF('Round 3 - Hole by Hole'!N12:N16,”=“&amp;N2+2)+COUNTIF('Round 3 - Hole by Hole'!N19:N23,”=“&amp;N2+2)+COUNTIF('Round 3 - Hole by Hole'!N26:N30,”=“&amp;N2+2)+COUNTIF('Round 3 - Hole by Hole'!N33:N37,”=“&amp;N2+2)+COUNTIF('Round 3 - Hole by Hole'!N40:N44,”=“&amp;N2+2)+COUNTIF('Round 3 - Hole by Hole'!N47:N51,”=“&amp;N2+2)+COUNTIF('Round 3 - Hole by Hole'!N54:N58,”=“&amp;N2+2)+COUNTIF('Round 3 - Hole by Hole'!N61:N65,”=“&amp;N2+2)+COUNTIF('Round 3 - Hole by Hole'!N68:N72,”=“&amp;N2+2)+COUNTIF('Round 3 - Hole by Hole'!N75:N79,”=“&amp;N2+2)+COUNTIF('Round 3 - Hole by Hole'!N82:N86,”=“&amp;N2+2)+COUNTIF('Round 3 - Hole by Hole'!N89:N93,”=“&amp;N2+2)+COUNTIF('Round 3 - Hole by Hole'!N96:N100,”=“&amp;N2+2)+COUNTIF('Round 3 - Hole by Hole'!N103:N107,”=“&amp;N2+2)+COUNTIF('Round 3 - Hole by Hole'!N110:N114,”=“&amp;N2+2)+COUNTIF('Round 3 - Hole by Hole'!N117:N121,”=“&amp;N2+2)+COUNTIF('Round 3 - Hole by Hole'!N124:N128,”=“&amp;N2+2) +COUNTIF('Round 3 - Hole by Hole'!N131:N135,”=“&amp;N2+2) +COUNTIF('Round 3 - Hole by Hole'!N138:N142,”=“&amp;N2+2) +COUNTIF('Round 3 - Hole by Hole'!N145:N149,”=“&amp;N2+2))</f>
        <v>0</v>
      </c>
      <c r="O8" s="108">
        <f>(COUNTIF('Round 3 - Hole by Hole'!O5:O9,”=“&amp;O2+2)+COUNTIF('Round 3 - Hole by Hole'!O12:O16,”=“&amp;O2+2)+COUNTIF('Round 3 - Hole by Hole'!O19:O23,”=“&amp;O2+2)+COUNTIF('Round 3 - Hole by Hole'!O26:O30,”=“&amp;O2+2)+COUNTIF('Round 3 - Hole by Hole'!O33:O37,”=“&amp;O2+2)+COUNTIF('Round 3 - Hole by Hole'!O40:O44,”=“&amp;O2+2)+COUNTIF('Round 3 - Hole by Hole'!O47:O51,”=“&amp;O2+2)+COUNTIF('Round 3 - Hole by Hole'!O54:O58,”=“&amp;O2+2)+COUNTIF('Round 3 - Hole by Hole'!O61:O65,”=“&amp;O2+2)+COUNTIF('Round 3 - Hole by Hole'!O68:O72,”=“&amp;O2+2)+COUNTIF('Round 3 - Hole by Hole'!O75:O79,”=“&amp;O2+2)+COUNTIF('Round 3 - Hole by Hole'!O82:O86,”=“&amp;O2+2)+COUNTIF('Round 3 - Hole by Hole'!O89:O93,”=“&amp;O2+2)+COUNTIF('Round 3 - Hole by Hole'!O96:O100,”=“&amp;O2+2)+COUNTIF('Round 3 - Hole by Hole'!O103:O107,”=“&amp;O2+2)+COUNTIF('Round 3 - Hole by Hole'!O110:O114,”=“&amp;O2+2)+COUNTIF('Round 3 - Hole by Hole'!O117:O121,”=“&amp;O2+2)+COUNTIF('Round 3 - Hole by Hole'!O124:O128,”=“&amp;O2+2) +COUNTIF('Round 3 - Hole by Hole'!O131:O135,”=“&amp;O2+2) +COUNTIF('Round 3 - Hole by Hole'!O138:O142,”=“&amp;O2+2) +COUNTIF('Round 3 - Hole by Hole'!O145:O149,”=“&amp;O2+2))</f>
        <v>0</v>
      </c>
      <c r="P8" s="70">
        <f>(COUNTIF('Round 3 - Hole by Hole'!P5:P9,”=“&amp;P2+2)+COUNTIF('Round 3 - Hole by Hole'!P12:P16,”=“&amp;P2+2)+COUNTIF('Round 3 - Hole by Hole'!P19:P23,”=“&amp;P2+2)+COUNTIF('Round 3 - Hole by Hole'!P26:P30,”=“&amp;P2+2)+COUNTIF('Round 3 - Hole by Hole'!P33:P37,”=“&amp;P2+2)+COUNTIF('Round 3 - Hole by Hole'!P40:P44,”=“&amp;P2+2)+COUNTIF('Round 3 - Hole by Hole'!P47:P51,”=“&amp;P2+2)+COUNTIF('Round 3 - Hole by Hole'!P54:P58,”=“&amp;P2+2)+COUNTIF('Round 3 - Hole by Hole'!P61:P65,”=“&amp;P2+2)+COUNTIF('Round 3 - Hole by Hole'!P68:P72,”=“&amp;P2+2)+COUNTIF('Round 3 - Hole by Hole'!P75:P79,”=“&amp;P2+2)+COUNTIF('Round 3 - Hole by Hole'!P82:P86,”=“&amp;P2+2)+COUNTIF('Round 3 - Hole by Hole'!P89:P93,”=“&amp;P2+2)+COUNTIF('Round 3 - Hole by Hole'!P96:P100,”=“&amp;P2+2)+COUNTIF('Round 3 - Hole by Hole'!P103:P107,”=“&amp;P2+2)+COUNTIF('Round 3 - Hole by Hole'!P110:P114,”=“&amp;P2+2)+COUNTIF('Round 3 - Hole by Hole'!P117:P121,”=“&amp;P2+2)+COUNTIF('Round 3 - Hole by Hole'!P124:P128,”=“&amp;P2+2) +COUNTIF('Round 3 - Hole by Hole'!P131:P135,”=“&amp;P2+2) +COUNTIF('Round 3 - Hole by Hole'!P138:P142,”=“&amp;P2+2) +COUNTIF('Round 3 - Hole by Hole'!P145:P149,”=“&amp;P2+2))</f>
        <v>0</v>
      </c>
      <c r="Q8" s="108">
        <f>(COUNTIF('Round 3 - Hole by Hole'!Q5:Q9,”=“&amp;Q2+2)+COUNTIF('Round 3 - Hole by Hole'!Q12:Q16,”=“&amp;Q2+2)+COUNTIF('Round 3 - Hole by Hole'!Q19:Q23,”=“&amp;Q2+2)+COUNTIF('Round 3 - Hole by Hole'!Q26:Q30,”=“&amp;Q2+2)+COUNTIF('Round 3 - Hole by Hole'!Q33:Q37,”=“&amp;Q2+2)+COUNTIF('Round 3 - Hole by Hole'!Q40:Q44,”=“&amp;Q2+2)+COUNTIF('Round 3 - Hole by Hole'!Q47:Q51,”=“&amp;Q2+2)+COUNTIF('Round 3 - Hole by Hole'!Q54:Q58,”=“&amp;Q2+2)+COUNTIF('Round 3 - Hole by Hole'!Q61:Q65,”=“&amp;Q2+2)+COUNTIF('Round 3 - Hole by Hole'!Q68:Q72,”=“&amp;Q2+2)+COUNTIF('Round 3 - Hole by Hole'!Q75:Q79,”=“&amp;Q2+2)+COUNTIF('Round 3 - Hole by Hole'!Q82:Q86,”=“&amp;Q2+2)+COUNTIF('Round 3 - Hole by Hole'!Q89:Q93,”=“&amp;Q2+2)+COUNTIF('Round 3 - Hole by Hole'!Q96:Q100,”=“&amp;Q2+2)+COUNTIF('Round 3 - Hole by Hole'!Q103:Q107,”=“&amp;Q2+2)+COUNTIF('Round 3 - Hole by Hole'!Q110:Q114,”=“&amp;Q2+2)+COUNTIF('Round 3 - Hole by Hole'!Q117:Q121,”=“&amp;Q2+2)+COUNTIF('Round 3 - Hole by Hole'!Q124:Q128,”=“&amp;Q2+2) +COUNTIF('Round 3 - Hole by Hole'!Q131:Q135,”=“&amp;Q2+2) +COUNTIF('Round 3 - Hole by Hole'!Q138:Q142,”=“&amp;Q2+2) +COUNTIF('Round 3 - Hole by Hole'!Q145:Q149,”=“&amp;Q2+2))</f>
        <v>0</v>
      </c>
      <c r="R8" s="70">
        <f>(COUNTIF('Round 3 - Hole by Hole'!R5:R9,”=“&amp;R2+2)+COUNTIF('Round 3 - Hole by Hole'!R12:R16,”=“&amp;R2+2)+COUNTIF('Round 3 - Hole by Hole'!R19:R23,”=“&amp;R2+2)+COUNTIF('Round 3 - Hole by Hole'!R26:R30,”=“&amp;R2+2)+COUNTIF('Round 3 - Hole by Hole'!R33:R37,”=“&amp;R2+2)+COUNTIF('Round 3 - Hole by Hole'!R40:R44,”=“&amp;R2+2)+COUNTIF('Round 3 - Hole by Hole'!R47:R51,”=“&amp;R2+2)+COUNTIF('Round 3 - Hole by Hole'!R54:R58,”=“&amp;R2+2)+COUNTIF('Round 3 - Hole by Hole'!R61:R65,”=“&amp;R2+2)+COUNTIF('Round 3 - Hole by Hole'!R68:R72,”=“&amp;R2+2)+COUNTIF('Round 3 - Hole by Hole'!R75:R79,”=“&amp;R2+2)+COUNTIF('Round 3 - Hole by Hole'!R82:R86,”=“&amp;R2+2)+COUNTIF('Round 3 - Hole by Hole'!R89:R93,”=“&amp;R2+2)+COUNTIF('Round 3 - Hole by Hole'!R96:R100,”=“&amp;R2+2)+COUNTIF('Round 3 - Hole by Hole'!R103:R107,”=“&amp;R2+2)+COUNTIF('Round 3 - Hole by Hole'!R110:R114,”=“&amp;R2+2)+COUNTIF('Round 3 - Hole by Hole'!R117:R121,”=“&amp;R2+2)+COUNTIF('Round 3 - Hole by Hole'!R124:R128,”=“&amp;R2+2) +COUNTIF('Round 3 - Hole by Hole'!R131:R135,”=“&amp;R2+2) +COUNTIF('Round 3 - Hole by Hole'!R138:R142,”=“&amp;R2+2) +COUNTIF('Round 3 - Hole by Hole'!R145:R149,”=“&amp;R2+2))</f>
        <v>0</v>
      </c>
      <c r="S8" s="108">
        <f>(COUNTIF('Round 3 - Hole by Hole'!S5:S9,”=“&amp;S2+2)+COUNTIF('Round 3 - Hole by Hole'!S12:S16,”=“&amp;S2+2)+COUNTIF('Round 3 - Hole by Hole'!S19:S23,”=“&amp;S2+2)+COUNTIF('Round 3 - Hole by Hole'!S26:S30,”=“&amp;S2+2)+COUNTIF('Round 3 - Hole by Hole'!S33:S37,”=“&amp;S2+2)+COUNTIF('Round 3 - Hole by Hole'!S40:S44,”=“&amp;S2+2)+COUNTIF('Round 3 - Hole by Hole'!S47:S51,”=“&amp;S2+2)+COUNTIF('Round 3 - Hole by Hole'!S54:S58,”=“&amp;S2+2)+COUNTIF('Round 3 - Hole by Hole'!S61:S65,”=“&amp;S2+2)+COUNTIF('Round 3 - Hole by Hole'!S68:S72,”=“&amp;S2+2)+COUNTIF('Round 3 - Hole by Hole'!S75:S79,”=“&amp;S2+2)+COUNTIF('Round 3 - Hole by Hole'!S82:S86,”=“&amp;S2+2)+COUNTIF('Round 3 - Hole by Hole'!S89:S93,”=“&amp;S2+2)+COUNTIF('Round 3 - Hole by Hole'!S96:S100,”=“&amp;S2+2)+COUNTIF('Round 3 - Hole by Hole'!S103:S107,”=“&amp;S2+2)+COUNTIF('Round 3 - Hole by Hole'!S110:S114,”=“&amp;S2+2)+COUNTIF('Round 3 - Hole by Hole'!S117:S121,”=“&amp;S2+2)+COUNTIF('Round 3 - Hole by Hole'!S124:S128,”=“&amp;S2+2) +COUNTIF('Round 3 - Hole by Hole'!S131:S135,”=“&amp;S2+2) +COUNTIF('Round 3 - Hole by Hole'!S138:S142,”=“&amp;S2+2) +COUNTIF('Round 3 - Hole by Hole'!S145:S149,”=“&amp;S2+2))</f>
        <v>0</v>
      </c>
      <c r="T8" s="70">
        <f>(COUNTIF('Round 3 - Hole by Hole'!T5:T9,”=“&amp;T2+2)+COUNTIF('Round 3 - Hole by Hole'!T12:T16,”=“&amp;T2+2)+COUNTIF('Round 3 - Hole by Hole'!T19:T23,”=“&amp;T2+2)+COUNTIF('Round 3 - Hole by Hole'!T26:T30,”=“&amp;T2+2)+COUNTIF('Round 3 - Hole by Hole'!T33:T37,”=“&amp;T2+2)+COUNTIF('Round 3 - Hole by Hole'!T40:T44,”=“&amp;T2+2)+COUNTIF('Round 3 - Hole by Hole'!T47:T51,”=“&amp;T2+2)+COUNTIF('Round 3 - Hole by Hole'!T54:T58,”=“&amp;T2+2)+COUNTIF('Round 3 - Hole by Hole'!T61:T65,”=“&amp;T2+2)+COUNTIF('Round 3 - Hole by Hole'!T68:T72,”=“&amp;T2+2)+COUNTIF('Round 3 - Hole by Hole'!T75:T79,”=“&amp;T2+2)+COUNTIF('Round 3 - Hole by Hole'!T82:T86,”=“&amp;T2+2)+COUNTIF('Round 3 - Hole by Hole'!T89:T93,”=“&amp;T2+2)+COUNTIF('Round 3 - Hole by Hole'!T96:T100,”=“&amp;T2+2)+COUNTIF('Round 3 - Hole by Hole'!T103:T107,”=“&amp;T2+2)+COUNTIF('Round 3 - Hole by Hole'!T110:T114,”=“&amp;T2+2)+COUNTIF('Round 3 - Hole by Hole'!T117:T121,”=“&amp;T2+2)+COUNTIF('Round 3 - Hole by Hole'!T124:T128,”=“&amp;T2+2) +COUNTIF('Round 3 - Hole by Hole'!T131:T135,”=“&amp;T2+2) +COUNTIF('Round 3 - Hole by Hole'!T138:T142,”=“&amp;T2+2) +COUNTIF('Round 3 - Hole by Hole'!T145:T149,”=“&amp;T2+2))</f>
        <v>0</v>
      </c>
      <c r="U8" s="72"/>
      <c r="V8" s="73"/>
    </row>
    <row r="9" spans="1:22">
      <c r="A9" s="61" t="s">
        <v>36</v>
      </c>
      <c r="B9" s="70">
        <f>(COUNTIF('Round 3 - Hole by Hole'!B5:B9,"&gt;"&amp;B2+2.1)+COUNTIF('Round 3 - Hole by Hole'!B12:B16,"&gt;"&amp;B2+2.1)+COUNTIF('Round 3 - Hole by Hole'!B19:B23,"&gt;"&amp;B2+2.1)+COUNTIF('Round 3 - Hole by Hole'!B26:B30,"&gt;"&amp;B2+2.1)+COUNTIF('Round 3 - Hole by Hole'!B33:B37,"&gt;"&amp;B2+2.1)+COUNTIF('Round 3 - Hole by Hole'!B40:B44,"&gt;"&amp;B2+2.1)+COUNTIF('Round 3 - Hole by Hole'!B47:B51,"&gt;"&amp;B2+2.1)+COUNTIF('Round 3 - Hole by Hole'!B54:B58,"&gt;"&amp;B2+2.1)+COUNTIF('Round 3 - Hole by Hole'!B61:B65,"&gt;"&amp;B2+2.1)+COUNTIF('Round 3 - Hole by Hole'!B68:B72,"&gt;"&amp;B2+2.1)+COUNTIF('Round 3 - Hole by Hole'!B75:B79,"&gt;"&amp;B2+2.1)+COUNTIF('Round 3 - Hole by Hole'!B82:B86,"&gt;"&amp;B2+2.1)+COUNTIF('Round 3 - Hole by Hole'!B89:B93,"&gt;"&amp;B2+2.1)+COUNTIF('Round 3 - Hole by Hole'!B96:B100,"&gt;"&amp;B2+2.1)+COUNTIF('Round 3 - Hole by Hole'!B103:B107,"&gt;"&amp;B2+2.1)+COUNTIF('Round 3 - Hole by Hole'!B110:B114,"&gt;"&amp;B2+2.1)+COUNTIF('Round 3 - Hole by Hole'!B117:B121,"&gt;"&amp;B2+2.1)+COUNTIF('Round 3 - Hole by Hole'!B124:B128,"&gt;"&amp;B2+2.1) +COUNTIF('Round 3 - Hole by Hole'!B131:B135,"&gt;"&amp;B2+2.1) +COUNTIF('Round 3 - Hole by Hole'!B138:B142,"&gt;"&amp;B2+2.1) +COUNTIF('Round 3 - Hole by Hole'!B145:B149,"&gt;"&amp;B2+2.1))</f>
        <v>4</v>
      </c>
      <c r="C9" s="108">
        <f>(COUNTIF('Round 3 - Hole by Hole'!C5:C9,"&gt;"&amp;C2+2.1)+COUNTIF('Round 3 - Hole by Hole'!C12:C16,"&gt;"&amp;C2+2.1)+COUNTIF('Round 3 - Hole by Hole'!C19:C23,"&gt;"&amp;C2+2.1)+COUNTIF('Round 3 - Hole by Hole'!C26:C30,"&gt;"&amp;C2+2.1)+COUNTIF('Round 3 - Hole by Hole'!C33:C37,"&gt;"&amp;C2+2.1)+COUNTIF('Round 3 - Hole by Hole'!C40:C44,"&gt;"&amp;C2+2.1)+COUNTIF('Round 3 - Hole by Hole'!C47:C51,"&gt;"&amp;C2+2.1)+COUNTIF('Round 3 - Hole by Hole'!C54:C58,"&gt;"&amp;C2+2.1)+COUNTIF('Round 3 - Hole by Hole'!C61:C65,"&gt;"&amp;C2+2.1)+COUNTIF('Round 3 - Hole by Hole'!C68:C72,"&gt;"&amp;C2+2.1)+COUNTIF('Round 3 - Hole by Hole'!C75:C79,"&gt;"&amp;C2+2.1)+COUNTIF('Round 3 - Hole by Hole'!C82:C86,"&gt;"&amp;C2+2.1)+COUNTIF('Round 3 - Hole by Hole'!C89:C93,"&gt;"&amp;C2+2.1)+COUNTIF('Round 3 - Hole by Hole'!C96:C100,"&gt;"&amp;C2+2.1)+COUNTIF('Round 3 - Hole by Hole'!C103:C107,"&gt;"&amp;C2+2.1)+COUNTIF('Round 3 - Hole by Hole'!C110:C114,"&gt;"&amp;C2+2.1)+COUNTIF('Round 3 - Hole by Hole'!C117:C121,"&gt;"&amp;C2+2.1)+COUNTIF('Round 3 - Hole by Hole'!C124:C128,"&gt;"&amp;C2+2.1) +COUNTIF('Round 3 - Hole by Hole'!C131:C135,"&gt;"&amp;C2+2.1) +COUNTIF('Round 3 - Hole by Hole'!C138:C142,"&gt;"&amp;C2+2.1) +COUNTIF('Round 3 - Hole by Hole'!C145:C149,"&gt;"&amp;C2+2.1))</f>
        <v>9</v>
      </c>
      <c r="D9" s="70">
        <f>(COUNTIF('Round 3 - Hole by Hole'!D5:D9,"&gt;"&amp;D2+2.1)+COUNTIF('Round 3 - Hole by Hole'!D12:D16,"&gt;"&amp;D2+2.1)+COUNTIF('Round 3 - Hole by Hole'!D19:D23,"&gt;"&amp;D2+2.1)+COUNTIF('Round 3 - Hole by Hole'!D26:D30,"&gt;"&amp;D2+2.1)+COUNTIF('Round 3 - Hole by Hole'!D33:D37,"&gt;"&amp;D2+2.1)+COUNTIF('Round 3 - Hole by Hole'!D40:D44,"&gt;"&amp;D2+2.1)+COUNTIF('Round 3 - Hole by Hole'!D47:D51,"&gt;"&amp;D2+2.1)+COUNTIF('Round 3 - Hole by Hole'!D54:D58,"&gt;"&amp;D2+2.1)+COUNTIF('Round 3 - Hole by Hole'!D61:D65,"&gt;"&amp;D2+2.1)+COUNTIF('Round 3 - Hole by Hole'!D68:D72,"&gt;"&amp;D2+2.1)+COUNTIF('Round 3 - Hole by Hole'!D75:D79,"&gt;"&amp;D2+2.1)+COUNTIF('Round 3 - Hole by Hole'!D82:D86,"&gt;"&amp;D2+2.1)+COUNTIF('Round 3 - Hole by Hole'!D89:D93,"&gt;"&amp;D2+2.1)+COUNTIF('Round 3 - Hole by Hole'!D96:D100,"&gt;"&amp;D2+2.1)+COUNTIF('Round 3 - Hole by Hole'!D103:D107,"&gt;"&amp;D2+2.1)+COUNTIF('Round 3 - Hole by Hole'!D110:D114,"&gt;"&amp;D2+2.1)+COUNTIF('Round 3 - Hole by Hole'!D117:D121,"&gt;"&amp;D2+2.1)+COUNTIF('Round 3 - Hole by Hole'!D124:D128,"&gt;"&amp;D2+2.1) +COUNTIF('Round 3 - Hole by Hole'!D131:D135,"&gt;"&amp;D2+2.1) +COUNTIF('Round 3 - Hole by Hole'!D138:D142,"&gt;"&amp;D2+2.1) +COUNTIF('Round 3 - Hole by Hole'!D145:D149,"&gt;"&amp;D2+2.1))</f>
        <v>4</v>
      </c>
      <c r="E9" s="108">
        <f>(COUNTIF('Round 3 - Hole by Hole'!E5:E9,"&gt;"&amp;E2+2.1)+COUNTIF('Round 3 - Hole by Hole'!E12:E16,"&gt;"&amp;E2+2.1)+COUNTIF('Round 3 - Hole by Hole'!E19:E23,"&gt;"&amp;E2+2.1)+COUNTIF('Round 3 - Hole by Hole'!E26:E30,"&gt;"&amp;E2+2.1)+COUNTIF('Round 3 - Hole by Hole'!E33:E37,"&gt;"&amp;E2+2.1)+COUNTIF('Round 3 - Hole by Hole'!E40:E44,"&gt;"&amp;E2+2.1)+COUNTIF('Round 3 - Hole by Hole'!E47:E51,"&gt;"&amp;E2+2.1)+COUNTIF('Round 3 - Hole by Hole'!E54:E58,"&gt;"&amp;E2+2.1)+COUNTIF('Round 3 - Hole by Hole'!E61:E65,"&gt;"&amp;E2+2.1)+COUNTIF('Round 3 - Hole by Hole'!E68:E72,"&gt;"&amp;E2+2.1)+COUNTIF('Round 3 - Hole by Hole'!E75:E79,"&gt;"&amp;E2+2.1)+COUNTIF('Round 3 - Hole by Hole'!E82:E86,"&gt;"&amp;E2+2.1)+COUNTIF('Round 3 - Hole by Hole'!E89:E93,"&gt;"&amp;E2+2.1)+COUNTIF('Round 3 - Hole by Hole'!E96:E100,"&gt;"&amp;E2+2.1)+COUNTIF('Round 3 - Hole by Hole'!E103:E107,"&gt;"&amp;E2+2.1)+COUNTIF('Round 3 - Hole by Hole'!E110:E114,"&gt;"&amp;E2+2.1)+COUNTIF('Round 3 - Hole by Hole'!E117:E121,"&gt;"&amp;E2+2.1)+COUNTIF('Round 3 - Hole by Hole'!E124:E128,"&gt;"&amp;E2+2.1) +COUNTIF('Round 3 - Hole by Hole'!E131:E135,"&gt;"&amp;E2+2.1) +COUNTIF('Round 3 - Hole by Hole'!E138:E142,"&gt;"&amp;E2+2.1) +COUNTIF('Round 3 - Hole by Hole'!E145:E149,"&gt;"&amp;E2+2.1))</f>
        <v>0</v>
      </c>
      <c r="F9" s="70">
        <f>(COUNTIF('Round 3 - Hole by Hole'!F5:F9,"&gt;"&amp;F2+2.1)+COUNTIF('Round 3 - Hole by Hole'!F12:F16,"&gt;"&amp;F2+2.1)+COUNTIF('Round 3 - Hole by Hole'!F19:F23,"&gt;"&amp;F2+2.1)+COUNTIF('Round 3 - Hole by Hole'!F26:F30,"&gt;"&amp;F2+2.1)+COUNTIF('Round 3 - Hole by Hole'!F33:F37,"&gt;"&amp;F2+2.1)+COUNTIF('Round 3 - Hole by Hole'!F40:F44,"&gt;"&amp;F2+2.1)+COUNTIF('Round 3 - Hole by Hole'!F47:F51,"&gt;"&amp;F2+2.1)+COUNTIF('Round 3 - Hole by Hole'!F54:F58,"&gt;"&amp;F2+2.1)+COUNTIF('Round 3 - Hole by Hole'!F61:F65,"&gt;"&amp;F2+2.1)+COUNTIF('Round 3 - Hole by Hole'!F68:F72,"&gt;"&amp;F2+2.1)+COUNTIF('Round 3 - Hole by Hole'!F75:F79,"&gt;"&amp;F2+2.1)+COUNTIF('Round 3 - Hole by Hole'!F82:F86,"&gt;"&amp;F2+2.1)+COUNTIF('Round 3 - Hole by Hole'!F89:F93,"&gt;"&amp;F2+2.1)+COUNTIF('Round 3 - Hole by Hole'!F96:F100,"&gt;"&amp;F2+2.1)+COUNTIF('Round 3 - Hole by Hole'!F103:F107,"&gt;"&amp;F2+2.1)+COUNTIF('Round 3 - Hole by Hole'!F110:F114,"&gt;"&amp;F2+2.1)+COUNTIF('Round 3 - Hole by Hole'!F117:F121,"&gt;"&amp;F2+2.1)+COUNTIF('Round 3 - Hole by Hole'!F124:F128,"&gt;"&amp;F2+2.1) +COUNTIF('Round 3 - Hole by Hole'!F131:F135,"&gt;"&amp;F2+2.1) +COUNTIF('Round 3 - Hole by Hole'!F138:F142,"&gt;"&amp;F2+2.1) +COUNTIF('Round 3 - Hole by Hole'!F145:F149,"&gt;"&amp;F2+2.1))</f>
        <v>8</v>
      </c>
      <c r="G9" s="108">
        <f>(COUNTIF('Round 3 - Hole by Hole'!G5:G9,"&gt;"&amp;G2+2.1)+COUNTIF('Round 3 - Hole by Hole'!G12:G16,"&gt;"&amp;G2+2.1)+COUNTIF('Round 3 - Hole by Hole'!G19:G23,"&gt;"&amp;G2+2.1)+COUNTIF('Round 3 - Hole by Hole'!G26:G30,"&gt;"&amp;G2+2.1)+COUNTIF('Round 3 - Hole by Hole'!G33:G37,"&gt;"&amp;G2+2.1)+COUNTIF('Round 3 - Hole by Hole'!G40:G44,"&gt;"&amp;G2+2.1)+COUNTIF('Round 3 - Hole by Hole'!G47:G51,"&gt;"&amp;G2+2.1)+COUNTIF('Round 3 - Hole by Hole'!G54:G58,"&gt;"&amp;G2+2.1)+COUNTIF('Round 3 - Hole by Hole'!G61:G65,"&gt;"&amp;G2+2.1)+COUNTIF('Round 3 - Hole by Hole'!G68:G72,"&gt;"&amp;G2+2.1)+COUNTIF('Round 3 - Hole by Hole'!G75:G79,"&gt;"&amp;G2+2.1)+COUNTIF('Round 3 - Hole by Hole'!G82:G86,"&gt;"&amp;G2+2.1)+COUNTIF('Round 3 - Hole by Hole'!G89:G93,"&gt;"&amp;G2+2.1)+COUNTIF('Round 3 - Hole by Hole'!G96:G100,"&gt;"&amp;G2+2.1)+COUNTIF('Round 3 - Hole by Hole'!G103:G107,"&gt;"&amp;G2+2.1)+COUNTIF('Round 3 - Hole by Hole'!G110:G114,"&gt;"&amp;G2+2.1)+COUNTIF('Round 3 - Hole by Hole'!G117:G121,"&gt;"&amp;G2+2.1)+COUNTIF('Round 3 - Hole by Hole'!G124:G128,"&gt;"&amp;G2+2.1) +COUNTIF('Round 3 - Hole by Hole'!G131:G135,"&gt;"&amp;G2+2.1) +COUNTIF('Round 3 - Hole by Hole'!G138:G142,"&gt;"&amp;G2+2.1) +COUNTIF('Round 3 - Hole by Hole'!G145:G149,"&gt;"&amp;G2+2.1))</f>
        <v>6</v>
      </c>
      <c r="H9" s="70">
        <f>(COUNTIF('Round 3 - Hole by Hole'!H5:H9,"&gt;"&amp;H2+2.1)+COUNTIF('Round 3 - Hole by Hole'!H12:H16,"&gt;"&amp;H2+2.1)+COUNTIF('Round 3 - Hole by Hole'!H19:H23,"&gt;"&amp;H2+2.1)+COUNTIF('Round 3 - Hole by Hole'!H26:H30,"&gt;"&amp;H2+2.1)+COUNTIF('Round 3 - Hole by Hole'!H33:H37,"&gt;"&amp;H2+2.1)+COUNTIF('Round 3 - Hole by Hole'!H40:H44,"&gt;"&amp;H2+2.1)+COUNTIF('Round 3 - Hole by Hole'!H47:H51,"&gt;"&amp;H2+2.1)+COUNTIF('Round 3 - Hole by Hole'!H54:H58,"&gt;"&amp;H2+2.1)+COUNTIF('Round 3 - Hole by Hole'!H61:H65,"&gt;"&amp;H2+2.1)+COUNTIF('Round 3 - Hole by Hole'!H68:H72,"&gt;"&amp;H2+2.1)+COUNTIF('Round 3 - Hole by Hole'!H75:H79,"&gt;"&amp;H2+2.1)+COUNTIF('Round 3 - Hole by Hole'!H82:H86,"&gt;"&amp;H2+2.1)+COUNTIF('Round 3 - Hole by Hole'!H89:H93,"&gt;"&amp;H2+2.1)+COUNTIF('Round 3 - Hole by Hole'!H96:H100,"&gt;"&amp;H2+2.1)+COUNTIF('Round 3 - Hole by Hole'!H103:H107,"&gt;"&amp;H2+2.1)+COUNTIF('Round 3 - Hole by Hole'!H110:H114,"&gt;"&amp;H2+2.1)+COUNTIF('Round 3 - Hole by Hole'!H117:H121,"&gt;"&amp;H2+2.1)+COUNTIF('Round 3 - Hole by Hole'!H124:H128,"&gt;"&amp;H2+2.1) +COUNTIF('Round 3 - Hole by Hole'!H131:H135,"&gt;"&amp;H2+2.1) +COUNTIF('Round 3 - Hole by Hole'!H138:H142,"&gt;"&amp;H2+2.1) +COUNTIF('Round 3 - Hole by Hole'!H145:H149,"&gt;"&amp;H2+2.1))</f>
        <v>0</v>
      </c>
      <c r="I9" s="108">
        <f>(COUNTIF('Round 3 - Hole by Hole'!I5:I9,"&gt;"&amp;I2+2.1)+COUNTIF('Round 3 - Hole by Hole'!I12:I16,"&gt;"&amp;I2+2.1)+COUNTIF('Round 3 - Hole by Hole'!I19:I23,"&gt;"&amp;I2+2.1)+COUNTIF('Round 3 - Hole by Hole'!I26:I30,"&gt;"&amp;I2+2.1)+COUNTIF('Round 3 - Hole by Hole'!I33:I37,"&gt;"&amp;I2+2.1)+COUNTIF('Round 3 - Hole by Hole'!I40:I44,"&gt;"&amp;I2+2.1)+COUNTIF('Round 3 - Hole by Hole'!I47:I51,"&gt;"&amp;I2+2.1)+COUNTIF('Round 3 - Hole by Hole'!I54:I58,"&gt;"&amp;I2+2.1)+COUNTIF('Round 3 - Hole by Hole'!I61:I65,"&gt;"&amp;I2+2.1)+COUNTIF('Round 3 - Hole by Hole'!I68:I72,"&gt;"&amp;I2+2.1)+COUNTIF('Round 3 - Hole by Hole'!I75:I79,"&gt;"&amp;I2+2.1)+COUNTIF('Round 3 - Hole by Hole'!I82:I86,"&gt;"&amp;I2+2.1)+COUNTIF('Round 3 - Hole by Hole'!I89:I93,"&gt;"&amp;I2+2.1)+COUNTIF('Round 3 - Hole by Hole'!I96:I100,"&gt;"&amp;I2+2.1)+COUNTIF('Round 3 - Hole by Hole'!I103:I107,"&gt;"&amp;I2+2.1)+COUNTIF('Round 3 - Hole by Hole'!I110:I114,"&gt;"&amp;I2+2.1)+COUNTIF('Round 3 - Hole by Hole'!I117:I121,"&gt;"&amp;I2+2.1)+COUNTIF('Round 3 - Hole by Hole'!I124:I128,"&gt;"&amp;I2+2.1) +COUNTIF('Round 3 - Hole by Hole'!I131:I135,"&gt;"&amp;I2+2.1) +COUNTIF('Round 3 - Hole by Hole'!I138:I142,"&gt;"&amp;I2+2.1) +COUNTIF('Round 3 - Hole by Hole'!I145:I149,"&gt;"&amp;I2+2.1))</f>
        <v>3</v>
      </c>
      <c r="J9" s="70">
        <f>(COUNTIF('Round 3 - Hole by Hole'!J5:J9,"&gt;"&amp;J2+2.1)+COUNTIF('Round 3 - Hole by Hole'!J12:J16,"&gt;"&amp;J2+2.1)+COUNTIF('Round 3 - Hole by Hole'!J19:J23,"&gt;"&amp;J2+2.1)+COUNTIF('Round 3 - Hole by Hole'!J26:J30,"&gt;"&amp;J2+2.1)+COUNTIF('Round 3 - Hole by Hole'!J33:J37,"&gt;"&amp;J2+2.1)+COUNTIF('Round 3 - Hole by Hole'!J40:J44,"&gt;"&amp;J2+2.1)+COUNTIF('Round 3 - Hole by Hole'!J47:J51,"&gt;"&amp;J2+2.1)+COUNTIF('Round 3 - Hole by Hole'!J54:J58,"&gt;"&amp;J2+2.1)+COUNTIF('Round 3 - Hole by Hole'!J61:J65,"&gt;"&amp;J2+2.1)+COUNTIF('Round 3 - Hole by Hole'!J68:J72,"&gt;"&amp;J2+2.1)+COUNTIF('Round 3 - Hole by Hole'!J75:J79,"&gt;"&amp;J2+2.1)+COUNTIF('Round 3 - Hole by Hole'!J82:J86,"&gt;"&amp;J2+2.1)+COUNTIF('Round 3 - Hole by Hole'!J89:J93,"&gt;"&amp;J2+2.1)+COUNTIF('Round 3 - Hole by Hole'!J96:J100,"&gt;"&amp;J2+2.1)+COUNTIF('Round 3 - Hole by Hole'!J103:J107,"&gt;"&amp;J2+2.1)+COUNTIF('Round 3 - Hole by Hole'!J110:J114,"&gt;"&amp;J2+2.1)+COUNTIF('Round 3 - Hole by Hole'!J117:J121,"&gt;"&amp;J2+2.1)+COUNTIF('Round 3 - Hole by Hole'!J124:J128,"&gt;"&amp;J2+2.1) +COUNTIF('Round 3 - Hole by Hole'!J131:J135,"&gt;"&amp;J2+2.1) +COUNTIF('Round 3 - Hole by Hole'!J138:J142,"&gt;"&amp;J2+2.1) +COUNTIF('Round 3 - Hole by Hole'!J145:J149,"&gt;"&amp;J2+2.1))</f>
        <v>9</v>
      </c>
      <c r="K9" s="71"/>
      <c r="L9" s="70">
        <f>(COUNTIF('Round 3 - Hole by Hole'!L5:L9,"&gt;"&amp;L2+2.1)+COUNTIF('Round 3 - Hole by Hole'!L12:L16,"&gt;"&amp;L2+2.1)+COUNTIF('Round 3 - Hole by Hole'!L19:L23,"&gt;"&amp;L2+2.1)+COUNTIF('Round 3 - Hole by Hole'!L26:L30,"&gt;"&amp;L2+2.1)+COUNTIF('Round 3 - Hole by Hole'!L33:L37,"&gt;"&amp;L2+2.1)+COUNTIF('Round 3 - Hole by Hole'!L40:L44,"&gt;"&amp;L2+2.1)+COUNTIF('Round 3 - Hole by Hole'!L47:L51,"&gt;"&amp;L2+2.1)+COUNTIF('Round 3 - Hole by Hole'!L54:L58,"&gt;"&amp;L2+2.1)+COUNTIF('Round 3 - Hole by Hole'!L61:L65,"&gt;"&amp;L2+2.1)+COUNTIF('Round 3 - Hole by Hole'!L68:L72,"&gt;"&amp;L2+2.1)+COUNTIF('Round 3 - Hole by Hole'!L75:L79,"&gt;"&amp;L2+2.1)+COUNTIF('Round 3 - Hole by Hole'!L82:L86,"&gt;"&amp;L2+2.1)+COUNTIF('Round 3 - Hole by Hole'!L89:L93,"&gt;"&amp;L2+2.1)+COUNTIF('Round 3 - Hole by Hole'!L96:L100,"&gt;"&amp;L2+2.1)+COUNTIF('Round 3 - Hole by Hole'!L103:L107,"&gt;"&amp;L2+2.1)+COUNTIF('Round 3 - Hole by Hole'!L110:L114,"&gt;"&amp;L2+2.1)+COUNTIF('Round 3 - Hole by Hole'!L117:L121,"&gt;"&amp;L2+2.1)+COUNTIF('Round 3 - Hole by Hole'!L124:L128,"&gt;"&amp;L2+2.1) +COUNTIF('Round 3 - Hole by Hole'!L131:L135,"&gt;"&amp;L2+2.1) +COUNTIF('Round 3 - Hole by Hole'!L138:L142,"&gt;"&amp;L2+2.1) +COUNTIF('Round 3 - Hole by Hole'!L145:L149,"&gt;"&amp;L2+2.1))</f>
        <v>3</v>
      </c>
      <c r="M9" s="108">
        <f>(COUNTIF('Round 3 - Hole by Hole'!M5:M9,"&gt;"&amp;M2+2.1)+COUNTIF('Round 3 - Hole by Hole'!M12:M16,"&gt;"&amp;M2+2.1)+COUNTIF('Round 3 - Hole by Hole'!M19:M23,"&gt;"&amp;M2+2.1)+COUNTIF('Round 3 - Hole by Hole'!M26:M30,"&gt;"&amp;M2+2.1)+COUNTIF('Round 3 - Hole by Hole'!M33:M37,"&gt;"&amp;M2+2.1)+COUNTIF('Round 3 - Hole by Hole'!M40:M44,"&gt;"&amp;M2+2.1)+COUNTIF('Round 3 - Hole by Hole'!M47:M51,"&gt;"&amp;M2+2.1)+COUNTIF('Round 3 - Hole by Hole'!M54:M58,"&gt;"&amp;M2+2.1)+COUNTIF('Round 3 - Hole by Hole'!M61:M65,"&gt;"&amp;M2+2.1)+COUNTIF('Round 3 - Hole by Hole'!M68:M72,"&gt;"&amp;M2+2.1)+COUNTIF('Round 3 - Hole by Hole'!M75:M79,"&gt;"&amp;M2+2.1)+COUNTIF('Round 3 - Hole by Hole'!M82:M86,"&gt;"&amp;M2+2.1)+COUNTIF('Round 3 - Hole by Hole'!M89:M93,"&gt;"&amp;M2+2.1)+COUNTIF('Round 3 - Hole by Hole'!M96:M100,"&gt;"&amp;M2+2.1)+COUNTIF('Round 3 - Hole by Hole'!M103:M107,"&gt;"&amp;M2+2.1)+COUNTIF('Round 3 - Hole by Hole'!M110:M114,"&gt;"&amp;M2+2.1)+COUNTIF('Round 3 - Hole by Hole'!M117:M121,"&gt;"&amp;M2+2.1)+COUNTIF('Round 3 - Hole by Hole'!M124:M128,"&gt;"&amp;M2+2.1) +COUNTIF('Round 3 - Hole by Hole'!M131:M135,"&gt;"&amp;M2+2.1) +COUNTIF('Round 3 - Hole by Hole'!M138:M142,"&gt;"&amp;M2+2.1) +COUNTIF('Round 3 - Hole by Hole'!M145:M149,"&gt;"&amp;M2+2.1))</f>
        <v>5</v>
      </c>
      <c r="N9" s="70">
        <f>(COUNTIF('Round 3 - Hole by Hole'!N5:N9,"&gt;"&amp;N2+2.1)+COUNTIF('Round 3 - Hole by Hole'!N12:N16,"&gt;"&amp;N2+2.1)+COUNTIF('Round 3 - Hole by Hole'!N19:N23,"&gt;"&amp;N2+2.1)+COUNTIF('Round 3 - Hole by Hole'!N26:N30,"&gt;"&amp;N2+2.1)+COUNTIF('Round 3 - Hole by Hole'!N33:N37,"&gt;"&amp;N2+2.1)+COUNTIF('Round 3 - Hole by Hole'!N40:N44,"&gt;"&amp;N2+2.1)+COUNTIF('Round 3 - Hole by Hole'!N47:N51,"&gt;"&amp;N2+2.1)+COUNTIF('Round 3 - Hole by Hole'!N54:N58,"&gt;"&amp;N2+2.1)+COUNTIF('Round 3 - Hole by Hole'!N61:N65,"&gt;"&amp;N2+2.1)+COUNTIF('Round 3 - Hole by Hole'!N68:N72,"&gt;"&amp;N2+2.1)+COUNTIF('Round 3 - Hole by Hole'!N75:N79,"&gt;"&amp;N2+2.1)+COUNTIF('Round 3 - Hole by Hole'!N82:N86,"&gt;"&amp;N2+2.1)+COUNTIF('Round 3 - Hole by Hole'!N89:N93,"&gt;"&amp;N2+2.1)+COUNTIF('Round 3 - Hole by Hole'!N96:N100,"&gt;"&amp;N2+2.1)+COUNTIF('Round 3 - Hole by Hole'!N103:N107,"&gt;"&amp;N2+2.1)+COUNTIF('Round 3 - Hole by Hole'!N110:N114,"&gt;"&amp;N2+2.1)+COUNTIF('Round 3 - Hole by Hole'!N117:N121,"&gt;"&amp;N2+2.1)+COUNTIF('Round 3 - Hole by Hole'!N124:N128,"&gt;"&amp;N2+2.1) +COUNTIF('Round 3 - Hole by Hole'!N131:N135,"&gt;"&amp;N2+2.1) +COUNTIF('Round 3 - Hole by Hole'!N138:N142,"&gt;"&amp;N2+2.1) +COUNTIF('Round 3 - Hole by Hole'!N145:N149,"&gt;"&amp;N2+2.1))</f>
        <v>8</v>
      </c>
      <c r="O9" s="108">
        <f>(COUNTIF('Round 3 - Hole by Hole'!O5:O9,"&gt;"&amp;O2+2.1)+COUNTIF('Round 3 - Hole by Hole'!O12:O16,"&gt;"&amp;O2+2.1)+COUNTIF('Round 3 - Hole by Hole'!O19:O23,"&gt;"&amp;O2+2.1)+COUNTIF('Round 3 - Hole by Hole'!O26:O30,"&gt;"&amp;O2+2.1)+COUNTIF('Round 3 - Hole by Hole'!O33:O37,"&gt;"&amp;O2+2.1)+COUNTIF('Round 3 - Hole by Hole'!O40:O44,"&gt;"&amp;O2+2.1)+COUNTIF('Round 3 - Hole by Hole'!O47:O51,"&gt;"&amp;O2+2.1)+COUNTIF('Round 3 - Hole by Hole'!O54:O58,"&gt;"&amp;O2+2.1)+COUNTIF('Round 3 - Hole by Hole'!O61:O65,"&gt;"&amp;O2+2.1)+COUNTIF('Round 3 - Hole by Hole'!O68:O72,"&gt;"&amp;O2+2.1)+COUNTIF('Round 3 - Hole by Hole'!O75:O79,"&gt;"&amp;O2+2.1)+COUNTIF('Round 3 - Hole by Hole'!O82:O86,"&gt;"&amp;O2+2.1)+COUNTIF('Round 3 - Hole by Hole'!O89:O93,"&gt;"&amp;O2+2.1)+COUNTIF('Round 3 - Hole by Hole'!O96:O100,"&gt;"&amp;O2+2.1)+COUNTIF('Round 3 - Hole by Hole'!O103:O107,"&gt;"&amp;O2+2.1)+COUNTIF('Round 3 - Hole by Hole'!O110:O114,"&gt;"&amp;O2+2.1)+COUNTIF('Round 3 - Hole by Hole'!O117:O121,"&gt;"&amp;O2+2.1)+COUNTIF('Round 3 - Hole by Hole'!O124:O128,"&gt;"&amp;O2+2.1) +COUNTIF('Round 3 - Hole by Hole'!O131:O135,"&gt;"&amp;O2+2.1) +COUNTIF('Round 3 - Hole by Hole'!O138:O142,"&gt;"&amp;O2+2.1) +COUNTIF('Round 3 - Hole by Hole'!O145:O149,"&gt;"&amp;O2+2.1))</f>
        <v>5</v>
      </c>
      <c r="P9" s="70">
        <f>(COUNTIF('Round 3 - Hole by Hole'!P5:P9,"&gt;"&amp;P2+2.1)+COUNTIF('Round 3 - Hole by Hole'!P12:P16,"&gt;"&amp;P2+2.1)+COUNTIF('Round 3 - Hole by Hole'!P19:P23,"&gt;"&amp;P2+2.1)+COUNTIF('Round 3 - Hole by Hole'!P26:P30,"&gt;"&amp;P2+2.1)+COUNTIF('Round 3 - Hole by Hole'!P33:P37,"&gt;"&amp;P2+2.1)+COUNTIF('Round 3 - Hole by Hole'!P40:P44,"&gt;"&amp;P2+2.1)+COUNTIF('Round 3 - Hole by Hole'!P47:P51,"&gt;"&amp;P2+2.1)+COUNTIF('Round 3 - Hole by Hole'!P54:P58,"&gt;"&amp;P2+2.1)+COUNTIF('Round 3 - Hole by Hole'!P61:P65,"&gt;"&amp;P2+2.1)+COUNTIF('Round 3 - Hole by Hole'!P68:P72,"&gt;"&amp;P2+2.1)+COUNTIF('Round 3 - Hole by Hole'!P75:P79,"&gt;"&amp;P2+2.1)+COUNTIF('Round 3 - Hole by Hole'!P82:P86,"&gt;"&amp;P2+2.1)+COUNTIF('Round 3 - Hole by Hole'!P89:P93,"&gt;"&amp;P2+2.1)+COUNTIF('Round 3 - Hole by Hole'!P96:P100,"&gt;"&amp;P2+2.1)+COUNTIF('Round 3 - Hole by Hole'!P103:P107,"&gt;"&amp;P2+2.1)+COUNTIF('Round 3 - Hole by Hole'!P110:P114,"&gt;"&amp;P2+2.1)+COUNTIF('Round 3 - Hole by Hole'!P117:P121,"&gt;"&amp;P2+2.1)+COUNTIF('Round 3 - Hole by Hole'!P124:P128,"&gt;"&amp;P2+2.1) +COUNTIF('Round 3 - Hole by Hole'!P131:P135,"&gt;"&amp;P2+2.1) +COUNTIF('Round 3 - Hole by Hole'!P138:P142,"&gt;"&amp;P2+2.1) +COUNTIF('Round 3 - Hole by Hole'!P145:P149,"&gt;"&amp;P2+2.1))</f>
        <v>8</v>
      </c>
      <c r="Q9" s="108">
        <f>(COUNTIF('Round 3 - Hole by Hole'!Q5:Q9,"&gt;"&amp;Q2+2.1)+COUNTIF('Round 3 - Hole by Hole'!Q12:Q16,"&gt;"&amp;Q2+2.1)+COUNTIF('Round 3 - Hole by Hole'!Q19:Q23,"&gt;"&amp;Q2+2.1)+COUNTIF('Round 3 - Hole by Hole'!Q26:Q30,"&gt;"&amp;Q2+2.1)+COUNTIF('Round 3 - Hole by Hole'!Q33:Q37,"&gt;"&amp;Q2+2.1)+COUNTIF('Round 3 - Hole by Hole'!Q40:Q44,"&gt;"&amp;Q2+2.1)+COUNTIF('Round 3 - Hole by Hole'!Q47:Q51,"&gt;"&amp;Q2+2.1)+COUNTIF('Round 3 - Hole by Hole'!Q54:Q58,"&gt;"&amp;Q2+2.1)+COUNTIF('Round 3 - Hole by Hole'!Q61:Q65,"&gt;"&amp;Q2+2.1)+COUNTIF('Round 3 - Hole by Hole'!Q68:Q72,"&gt;"&amp;Q2+2.1)+COUNTIF('Round 3 - Hole by Hole'!Q75:Q79,"&gt;"&amp;Q2+2.1)+COUNTIF('Round 3 - Hole by Hole'!Q82:Q86,"&gt;"&amp;Q2+2.1)+COUNTIF('Round 3 - Hole by Hole'!Q89:Q93,"&gt;"&amp;Q2+2.1)+COUNTIF('Round 3 - Hole by Hole'!Q96:Q100,"&gt;"&amp;Q2+2.1)+COUNTIF('Round 3 - Hole by Hole'!Q103:Q107,"&gt;"&amp;Q2+2.1)+COUNTIF('Round 3 - Hole by Hole'!Q110:Q114,"&gt;"&amp;Q2+2.1)+COUNTIF('Round 3 - Hole by Hole'!Q117:Q121,"&gt;"&amp;Q2+2.1)+COUNTIF('Round 3 - Hole by Hole'!Q124:Q128,"&gt;"&amp;Q2+2.1) +COUNTIF('Round 3 - Hole by Hole'!Q131:Q135,"&gt;"&amp;Q2+2.1) +COUNTIF('Round 3 - Hole by Hole'!Q138:Q142,"&gt;"&amp;Q2+2.1) +COUNTIF('Round 3 - Hole by Hole'!Q145:Q149,"&gt;"&amp;Q2+2.1))</f>
        <v>9</v>
      </c>
      <c r="R9" s="70">
        <f>(COUNTIF('Round 3 - Hole by Hole'!R5:R9,"&gt;"&amp;R2+2.1)+COUNTIF('Round 3 - Hole by Hole'!R12:R16,"&gt;"&amp;R2+2.1)+COUNTIF('Round 3 - Hole by Hole'!R19:R23,"&gt;"&amp;R2+2.1)+COUNTIF('Round 3 - Hole by Hole'!R26:R30,"&gt;"&amp;R2+2.1)+COUNTIF('Round 3 - Hole by Hole'!R33:R37,"&gt;"&amp;R2+2.1)+COUNTIF('Round 3 - Hole by Hole'!R40:R44,"&gt;"&amp;R2+2.1)+COUNTIF('Round 3 - Hole by Hole'!R47:R51,"&gt;"&amp;R2+2.1)+COUNTIF('Round 3 - Hole by Hole'!R54:R58,"&gt;"&amp;R2+2.1)+COUNTIF('Round 3 - Hole by Hole'!R61:R65,"&gt;"&amp;R2+2.1)+COUNTIF('Round 3 - Hole by Hole'!R68:R72,"&gt;"&amp;R2+2.1)+COUNTIF('Round 3 - Hole by Hole'!R75:R79,"&gt;"&amp;R2+2.1)+COUNTIF('Round 3 - Hole by Hole'!R82:R86,"&gt;"&amp;R2+2.1)+COUNTIF('Round 3 - Hole by Hole'!R89:R93,"&gt;"&amp;R2+2.1)+COUNTIF('Round 3 - Hole by Hole'!R96:R100,"&gt;"&amp;R2+2.1)+COUNTIF('Round 3 - Hole by Hole'!R103:R107,"&gt;"&amp;R2+2.1)+COUNTIF('Round 3 - Hole by Hole'!R110:R114,"&gt;"&amp;R2+2.1)+COUNTIF('Round 3 - Hole by Hole'!R117:R121,"&gt;"&amp;R2+2.1)+COUNTIF('Round 3 - Hole by Hole'!R124:R128,"&gt;"&amp;R2+2.1) +COUNTIF('Round 3 - Hole by Hole'!R131:R135,"&gt;"&amp;R2+2.1) +COUNTIF('Round 3 - Hole by Hole'!R138:R142,"&gt;"&amp;R2+2.1) +COUNTIF('Round 3 - Hole by Hole'!R145:R149,"&gt;"&amp;R2+2.1))</f>
        <v>2</v>
      </c>
      <c r="S9" s="108">
        <f>(COUNTIF('Round 3 - Hole by Hole'!S5:S9,"&gt;"&amp;S2+2.1)+COUNTIF('Round 3 - Hole by Hole'!S12:S16,"&gt;"&amp;S2+2.1)+COUNTIF('Round 3 - Hole by Hole'!S19:S23,"&gt;"&amp;S2+2.1)+COUNTIF('Round 3 - Hole by Hole'!S26:S30,"&gt;"&amp;S2+2.1)+COUNTIF('Round 3 - Hole by Hole'!S33:S37,"&gt;"&amp;S2+2.1)+COUNTIF('Round 3 - Hole by Hole'!S40:S44,"&gt;"&amp;S2+2.1)+COUNTIF('Round 3 - Hole by Hole'!S47:S51,"&gt;"&amp;S2+2.1)+COUNTIF('Round 3 - Hole by Hole'!S54:S58,"&gt;"&amp;S2+2.1)+COUNTIF('Round 3 - Hole by Hole'!S61:S65,"&gt;"&amp;S2+2.1)+COUNTIF('Round 3 - Hole by Hole'!S68:S72,"&gt;"&amp;S2+2.1)+COUNTIF('Round 3 - Hole by Hole'!S75:S79,"&gt;"&amp;S2+2.1)+COUNTIF('Round 3 - Hole by Hole'!S82:S86,"&gt;"&amp;S2+2.1)+COUNTIF('Round 3 - Hole by Hole'!S89:S93,"&gt;"&amp;S2+2.1)+COUNTIF('Round 3 - Hole by Hole'!S96:S100,"&gt;"&amp;S2+2.1)+COUNTIF('Round 3 - Hole by Hole'!S103:S107,"&gt;"&amp;S2+2.1)+COUNTIF('Round 3 - Hole by Hole'!S110:S114,"&gt;"&amp;S2+2.1)+COUNTIF('Round 3 - Hole by Hole'!S117:S121,"&gt;"&amp;S2+2.1)+COUNTIF('Round 3 - Hole by Hole'!S124:S128,"&gt;"&amp;S2+2.1) +COUNTIF('Round 3 - Hole by Hole'!S131:S135,"&gt;"&amp;S2+2.1) +COUNTIF('Round 3 - Hole by Hole'!S138:S142,"&gt;"&amp;S2+2.1) +COUNTIF('Round 3 - Hole by Hole'!S145:S149,"&gt;"&amp;S2+2.1))</f>
        <v>4</v>
      </c>
      <c r="T9" s="70">
        <f>(COUNTIF('Round 3 - Hole by Hole'!T5:T9,"&gt;"&amp;T2+2.1)+COUNTIF('Round 3 - Hole by Hole'!T12:T16,"&gt;"&amp;T2+2.1)+COUNTIF('Round 3 - Hole by Hole'!T19:T23,"&gt;"&amp;T2+2.1)+COUNTIF('Round 3 - Hole by Hole'!T26:T30,"&gt;"&amp;T2+2.1)+COUNTIF('Round 3 - Hole by Hole'!T33:T37,"&gt;"&amp;T2+2.1)+COUNTIF('Round 3 - Hole by Hole'!T40:T44,"&gt;"&amp;T2+2.1)+COUNTIF('Round 3 - Hole by Hole'!T47:T51,"&gt;"&amp;T2+2.1)+COUNTIF('Round 3 - Hole by Hole'!T54:T58,"&gt;"&amp;T2+2.1)+COUNTIF('Round 3 - Hole by Hole'!T61:T65,"&gt;"&amp;T2+2.1)+COUNTIF('Round 3 - Hole by Hole'!T68:T72,"&gt;"&amp;T2+2.1)+COUNTIF('Round 3 - Hole by Hole'!T75:T79,"&gt;"&amp;T2+2.1)+COUNTIF('Round 3 - Hole by Hole'!T82:T86,"&gt;"&amp;T2+2.1)+COUNTIF('Round 3 - Hole by Hole'!T89:T93,"&gt;"&amp;T2+2.1)+COUNTIF('Round 3 - Hole by Hole'!T96:T100,"&gt;"&amp;T2+2.1)+COUNTIF('Round 3 - Hole by Hole'!T103:T107,"&gt;"&amp;T2+2.1)+COUNTIF('Round 3 - Hole by Hole'!T110:T114,"&gt;"&amp;T2+2.1)+COUNTIF('Round 3 - Hole by Hole'!T117:T121,"&gt;"&amp;T2+2.1)+COUNTIF('Round 3 - Hole by Hole'!T124:T128,"&gt;"&amp;T2+2.1) +COUNTIF('Round 3 - Hole by Hole'!T131:T135,"&gt;"&amp;T2+2.1) +COUNTIF('Round 3 - Hole by Hole'!T138:T142,"&gt;"&amp;T2+2.1) +COUNTIF('Round 3 - Hole by Hole'!T145:T149,"&gt;"&amp;T2+2.1))</f>
        <v>11</v>
      </c>
      <c r="U9" s="72"/>
      <c r="V9" s="73"/>
    </row>
    <row r="10" spans="1:22">
      <c r="A10" s="106" t="s">
        <v>51</v>
      </c>
      <c r="B10" s="74">
        <f>AVERAGE('Round 3 - Hole by Hole'!B5:B9,'Round 3 - Hole by Hole'!B12:B16,'Round 3 - Hole by Hole'!B19:B23,'Round 3 - Hole by Hole'!B26:B30,'Round 3 - Hole by Hole'!B33:B37,'Round 3 - Hole by Hole'!B40:B44,'Round 3 - Hole by Hole'!B47:B51,'Round 3 - Hole by Hole'!B54:B58,'Round 3 - Hole by Hole'!B61:B65,'Round 3 - Hole by Hole'!B68:B72,'Round 3 - Hole by Hole'!B75:B79,'Round 3 - Hole by Hole'!B82:B86,'Round 3 - Hole by Hole'!B89:B93,'Round 3 - Hole by Hole'!B96:B100,'Round 3 - Hole by Hole'!B103:B107,'Round 3 - Hole by Hole'!B110:B114,'Round 3 - Hole by Hole'!B117:B121,'Round 3 - Hole by Hole'!B124:B128, 'Round 3 - Hole by Hole'!B131:B135, 'Round 3 - Hole by Hole'!B138:B142, 'Round 3 - Hole by Hole'!B145:B149)</f>
        <v>4.75</v>
      </c>
      <c r="C10" s="109">
        <f>AVERAGE('Round 3 - Hole by Hole'!C5:C9,'Round 3 - Hole by Hole'!C12:C16,'Round 3 - Hole by Hole'!C19:C23,'Round 3 - Hole by Hole'!C26:C30,'Round 3 - Hole by Hole'!C33:C37,'Round 3 - Hole by Hole'!C40:C44,'Round 3 - Hole by Hole'!C47:C51,'Round 3 - Hole by Hole'!C54:C58,'Round 3 - Hole by Hole'!C61:C65,'Round 3 - Hole by Hole'!C68:C72,'Round 3 - Hole by Hole'!C75:C79,'Round 3 - Hole by Hole'!C82:C86,'Round 3 - Hole by Hole'!C89:C93,'Round 3 - Hole by Hole'!C96:C100,'Round 3 - Hole by Hole'!C103:C107,'Round 3 - Hole by Hole'!C110:C114,'Round 3 - Hole by Hole'!C117:C121,'Round 3 - Hole by Hole'!C124:C128, 'Round 3 - Hole by Hole'!C131:C135, 'Round 3 - Hole by Hole'!C138:C142, 'Round 3 - Hole by Hole'!C145:C149)</f>
        <v>5.83</v>
      </c>
      <c r="D10" s="74">
        <f>AVERAGE('Round 3 - Hole by Hole'!D5:D9,'Round 3 - Hole by Hole'!D12:D16,'Round 3 - Hole by Hole'!D19:D23,'Round 3 - Hole by Hole'!D26:D30,'Round 3 - Hole by Hole'!D33:D37,'Round 3 - Hole by Hole'!D40:D44,'Round 3 - Hole by Hole'!D47:D51,'Round 3 - Hole by Hole'!D54:D58,'Round 3 - Hole by Hole'!D61:D65,'Round 3 - Hole by Hole'!D68:D72,'Round 3 - Hole by Hole'!D75:D79,'Round 3 - Hole by Hole'!D82:D86,'Round 3 - Hole by Hole'!D89:D93,'Round 3 - Hole by Hole'!D96:D100,'Round 3 - Hole by Hole'!D103:D107,'Round 3 - Hole by Hole'!D110:D114,'Round 3 - Hole by Hole'!D117:D121,'Round 3 - Hole by Hole'!D124:D128, 'Round 3 - Hole by Hole'!D131:D135, 'Round 3 - Hole by Hole'!D138:D142, 'Round 3 - Hole by Hole'!D145:D149)</f>
        <v>3.67</v>
      </c>
      <c r="E10" s="109">
        <f>AVERAGE('Round 3 - Hole by Hole'!E5:E9,'Round 3 - Hole by Hole'!E12:E16,'Round 3 - Hole by Hole'!E19:E23,'Round 3 - Hole by Hole'!E26:E30,'Round 3 - Hole by Hole'!E33:E37,'Round 3 - Hole by Hole'!E40:E44,'Round 3 - Hole by Hole'!E47:E51,'Round 3 - Hole by Hole'!E54:E58,'Round 3 - Hole by Hole'!E61:E65,'Round 3 - Hole by Hole'!E68:E72,'Round 3 - Hole by Hole'!E75:E79,'Round 3 - Hole by Hole'!E82:E86,'Round 3 - Hole by Hole'!E89:E93,'Round 3 - Hole by Hole'!E96:E100,'Round 3 - Hole by Hole'!E103:E107,'Round 3 - Hole by Hole'!E110:E114,'Round 3 - Hole by Hole'!E117:E121,'Round 3 - Hole by Hole'!E124:E128, 'Round 3 - Hole by Hole'!E131:E135, 'Round 3 - Hole by Hole'!E138:E142, 'Round 3 - Hole by Hole'!E145:E149)</f>
        <v>4.25</v>
      </c>
      <c r="F10" s="74">
        <f>AVERAGE('Round 3 - Hole by Hole'!F5:F9,'Round 3 - Hole by Hole'!F12:F16,'Round 3 - Hole by Hole'!F19:F23,'Round 3 - Hole by Hole'!F26:F30,'Round 3 - Hole by Hole'!F33:F37,'Round 3 - Hole by Hole'!F40:F44,'Round 3 - Hole by Hole'!F47:F51,'Round 3 - Hole by Hole'!F54:F58,'Round 3 - Hole by Hole'!F61:F65,'Round 3 - Hole by Hole'!F68:F72,'Round 3 - Hole by Hole'!F75:F79,'Round 3 - Hole by Hole'!F82:F86,'Round 3 - Hole by Hole'!F89:F93,'Round 3 - Hole by Hole'!F96:F100,'Round 3 - Hole by Hole'!F103:F107,'Round 3 - Hole by Hole'!F110:F114,'Round 3 - Hole by Hole'!F117:F121,'Round 3 - Hole by Hole'!F124:F128, 'Round 3 - Hole by Hole'!F131:F135, 'Round 3 - Hole by Hole'!F138:F142, 'Round 3 - Hole by Hole'!F145:F149)</f>
        <v>4.76</v>
      </c>
      <c r="G10" s="109">
        <f>AVERAGE('Round 3 - Hole by Hole'!G5:G9,'Round 3 - Hole by Hole'!G12:G16,'Round 3 - Hole by Hole'!G19:G23,'Round 3 - Hole by Hole'!G26:G30,'Round 3 - Hole by Hole'!G33:G37,'Round 3 - Hole by Hole'!G40:G44,'Round 3 - Hole by Hole'!G47:G51,'Round 3 - Hole by Hole'!G54:G58,'Round 3 - Hole by Hole'!G61:G65,'Round 3 - Hole by Hole'!G68:G72,'Round 3 - Hole by Hole'!G75:G79,'Round 3 - Hole by Hole'!G82:G86,'Round 3 - Hole by Hole'!G89:G93,'Round 3 - Hole by Hole'!G96:G100,'Round 3 - Hole by Hole'!G103:G107,'Round 3 - Hole by Hole'!G110:G114,'Round 3 - Hole by Hole'!G117:G121,'Round 3 - Hole by Hole'!G124:G128, 'Round 3 - Hole by Hole'!G131:G135, 'Round 3 - Hole by Hole'!G138:G142, 'Round 3 - Hole by Hole'!G145:G149)</f>
        <v>5.7</v>
      </c>
      <c r="H10" s="74">
        <f>AVERAGE('Round 3 - Hole by Hole'!H5:H9,'Round 3 - Hole by Hole'!H12:H16,'Round 3 - Hole by Hole'!H19:H23,'Round 3 - Hole by Hole'!H26:H30,'Round 3 - Hole by Hole'!H33:H37,'Round 3 - Hole by Hole'!H40:H44,'Round 3 - Hole by Hole'!H47:H51,'Round 3 - Hole by Hole'!H54:H58,'Round 3 - Hole by Hole'!H61:H65,'Round 3 - Hole by Hole'!H68:H72,'Round 3 - Hole by Hole'!H75:H79,'Round 3 - Hole by Hole'!H82:H86,'Round 3 - Hole by Hole'!H89:H93,'Round 3 - Hole by Hole'!H96:H100,'Round 3 - Hole by Hole'!H103:H107,'Round 3 - Hole by Hole'!H110:H114,'Round 3 - Hole by Hole'!H117:H121,'Round 3 - Hole by Hole'!H124:H128, 'Round 3 - Hole by Hole'!H131:H135, 'Round 3 - Hole by Hole'!H138:H142, 'Round 3 - Hole by Hole'!H145:H149)</f>
        <v>3.36</v>
      </c>
      <c r="I10" s="109">
        <f>AVERAGE('Round 3 - Hole by Hole'!I5:I9,'Round 3 - Hole by Hole'!I12:I16,'Round 3 - Hole by Hole'!I19:I23,'Round 3 - Hole by Hole'!I26:I30,'Round 3 - Hole by Hole'!I33:I37,'Round 3 - Hole by Hole'!I40:I44,'Round 3 - Hole by Hole'!I47:I51,'Round 3 - Hole by Hole'!I54:I58,'Round 3 - Hole by Hole'!I61:I65,'Round 3 - Hole by Hole'!I68:I72,'Round 3 - Hole by Hole'!I75:I79,'Round 3 - Hole by Hole'!I82:I86,'Round 3 - Hole by Hole'!I89:I93,'Round 3 - Hole by Hole'!I96:I100,'Round 3 - Hole by Hole'!I103:I107,'Round 3 - Hole by Hole'!I110:I114,'Round 3 - Hole by Hole'!I117:I121,'Round 3 - Hole by Hole'!I124:I128, 'Round 3 - Hole by Hole'!I131:I135, 'Round 3 - Hole by Hole'!I138:I142, 'Round 3 - Hole by Hole'!I145:I149)</f>
        <v>4.6100000000000003</v>
      </c>
      <c r="J10" s="74">
        <f>AVERAGE('Round 3 - Hole by Hole'!J5:J9,'Round 3 - Hole by Hole'!J12:J16,'Round 3 - Hole by Hole'!J19:J23,'Round 3 - Hole by Hole'!J26:J30,'Round 3 - Hole by Hole'!J33:J37,'Round 3 - Hole by Hole'!J40:J44,'Round 3 - Hole by Hole'!J47:J51,'Round 3 - Hole by Hole'!J54:J58,'Round 3 - Hole by Hole'!J61:J65,'Round 3 - Hole by Hole'!J68:J72,'Round 3 - Hole by Hole'!J75:J79,'Round 3 - Hole by Hole'!J82:J86,'Round 3 - Hole by Hole'!J89:J93,'Round 3 - Hole by Hole'!J96:J100,'Round 3 - Hole by Hole'!J103:J107,'Round 3 - Hole by Hole'!J110:J114,'Round 3 - Hole by Hole'!J117:J121,'Round 3 - Hole by Hole'!J124:J128, 'Round 3 - Hole by Hole'!J131:J135, 'Round 3 - Hole by Hole'!J138:J142, 'Round 3 - Hole by Hole'!J145:J149)</f>
        <v>5.0999999999999996</v>
      </c>
      <c r="K10" s="107">
        <f>SUM(B10:J10)</f>
        <v>42.03</v>
      </c>
      <c r="L10" s="74">
        <f>AVERAGE('Round 3 - Hole by Hole'!L5:L9,'Round 3 - Hole by Hole'!L12:L16,'Round 3 - Hole by Hole'!L19:L23,'Round 3 - Hole by Hole'!L26:L30,'Round 3 - Hole by Hole'!L33:L37,'Round 3 - Hole by Hole'!L40:L44,'Round 3 - Hole by Hole'!L47:L51,'Round 3 - Hole by Hole'!L54:L58,'Round 3 - Hole by Hole'!L61:L65,'Round 3 - Hole by Hole'!L68:L72,'Round 3 - Hole by Hole'!L75:L79,'Round 3 - Hole by Hole'!L82:L86,'Round 3 - Hole by Hole'!L89:L93,'Round 3 - Hole by Hole'!L96:L100,'Round 3 - Hole by Hole'!L103:L107,'Round 3 - Hole by Hole'!L110:L114,'Round 3 - Hole by Hole'!L117:L121,'Round 3 - Hole by Hole'!L124:L128, 'Round 3 - Hole by Hole'!L131:L135, 'Round 3 - Hole by Hole'!L138:L142, 'Round 3 - Hole by Hole'!L145:L149)</f>
        <v>4.4000000000000004</v>
      </c>
      <c r="M10" s="109">
        <f>AVERAGE('Round 3 - Hole by Hole'!M5:M9,'Round 3 - Hole by Hole'!M12:M16,'Round 3 - Hole by Hole'!M19:M23,'Round 3 - Hole by Hole'!M26:M30,'Round 3 - Hole by Hole'!M33:M37,'Round 3 - Hole by Hole'!M40:M44,'Round 3 - Hole by Hole'!M47:M51,'Round 3 - Hole by Hole'!M54:M58,'Round 3 - Hole by Hole'!M61:M65,'Round 3 - Hole by Hole'!M68:M72,'Round 3 - Hole by Hole'!M75:M79,'Round 3 - Hole by Hole'!M82:M86,'Round 3 - Hole by Hole'!M89:M93,'Round 3 - Hole by Hole'!M96:M100,'Round 3 - Hole by Hole'!M103:M107,'Round 3 - Hole by Hole'!M110:M114,'Round 3 - Hole by Hole'!M117:M121,'Round 3 - Hole by Hole'!M124:M128, 'Round 3 - Hole by Hole'!M131:M135, 'Round 3 - Hole by Hole'!M138:M142, 'Round 3 - Hole by Hole'!M145:M149)</f>
        <v>3.58</v>
      </c>
      <c r="N10" s="74">
        <f>AVERAGE('Round 3 - Hole by Hole'!N5:N9,'Round 3 - Hole by Hole'!N12:N16,'Round 3 - Hole by Hole'!N19:N23,'Round 3 - Hole by Hole'!N26:N30,'Round 3 - Hole by Hole'!N33:N37,'Round 3 - Hole by Hole'!N40:N44,'Round 3 - Hole by Hole'!N47:N51,'Round 3 - Hole by Hole'!N54:N58,'Round 3 - Hole by Hole'!N61:N65,'Round 3 - Hole by Hole'!N68:N72,'Round 3 - Hole by Hole'!N75:N79,'Round 3 - Hole by Hole'!N82:N86,'Round 3 - Hole by Hole'!N89:N93,'Round 3 - Hole by Hole'!N96:N100,'Round 3 - Hole by Hole'!N103:N107,'Round 3 - Hole by Hole'!N110:N114,'Round 3 - Hole by Hole'!N117:N121,'Round 3 - Hole by Hole'!N124:N128, 'Round 3 - Hole by Hole'!N131:N135, 'Round 3 - Hole by Hole'!N138:N142, 'Round 3 - Hole by Hole'!N145:N149)</f>
        <v>5.18</v>
      </c>
      <c r="O10" s="109">
        <f>AVERAGE('Round 3 - Hole by Hole'!O5:O9,'Round 3 - Hole by Hole'!O12:O16,'Round 3 - Hole by Hole'!O19:O23,'Round 3 - Hole by Hole'!O26:O30,'Round 3 - Hole by Hole'!O33:O37,'Round 3 - Hole by Hole'!O40:O44,'Round 3 - Hole by Hole'!O47:O51,'Round 3 - Hole by Hole'!O54:O58,'Round 3 - Hole by Hole'!O61:O65,'Round 3 - Hole by Hole'!O68:O72,'Round 3 - Hole by Hole'!O75:O79,'Round 3 - Hole by Hole'!O82:O86,'Round 3 - Hole by Hole'!O89:O93,'Round 3 - Hole by Hole'!O96:O100,'Round 3 - Hole by Hole'!O103:O107,'Round 3 - Hole by Hole'!O110:O114,'Round 3 - Hole by Hole'!O117:O121,'Round 3 - Hole by Hole'!O124:O128, 'Round 3 - Hole by Hole'!O131:O135, 'Round 3 - Hole by Hole'!O138:O142, 'Round 3 - Hole by Hole'!O145:O149)</f>
        <v>3.48</v>
      </c>
      <c r="P10" s="74">
        <f>AVERAGE('Round 3 - Hole by Hole'!P5:P9,'Round 3 - Hole by Hole'!P12:P16,'Round 3 - Hole by Hole'!P19:P23,'Round 3 - Hole by Hole'!P26:P30,'Round 3 - Hole by Hole'!P33:P37,'Round 3 - Hole by Hole'!P40:P44,'Round 3 - Hole by Hole'!P47:P51,'Round 3 - Hole by Hole'!P54:P58,'Round 3 - Hole by Hole'!P61:P65,'Round 3 - Hole by Hole'!P68:P72,'Round 3 - Hole by Hole'!P75:P79,'Round 3 - Hole by Hole'!P82:P86,'Round 3 - Hole by Hole'!P89:P93,'Round 3 - Hole by Hole'!P96:P100,'Round 3 - Hole by Hole'!P103:P107,'Round 3 - Hole by Hole'!P110:P114,'Round 3 - Hole by Hole'!P117:P121,'Round 3 - Hole by Hole'!P124:P128, 'Round 3 - Hole by Hole'!P131:P135, 'Round 3 - Hole by Hole'!P138:P142, 'Round 3 - Hole by Hole'!P145:P149)</f>
        <v>5.71</v>
      </c>
      <c r="Q10" s="109">
        <f>AVERAGE('Round 3 - Hole by Hole'!Q5:Q9,'Round 3 - Hole by Hole'!Q12:Q16,'Round 3 - Hole by Hole'!Q19:Q23,'Round 3 - Hole by Hole'!Q26:Q30,'Round 3 - Hole by Hole'!Q33:Q37,'Round 3 - Hole by Hole'!Q40:Q44,'Round 3 - Hole by Hole'!Q47:Q51,'Round 3 - Hole by Hole'!Q54:Q58,'Round 3 - Hole by Hole'!Q61:Q65,'Round 3 - Hole by Hole'!Q68:Q72,'Round 3 - Hole by Hole'!Q75:Q79,'Round 3 - Hole by Hole'!Q82:Q86,'Round 3 - Hole by Hole'!Q89:Q93,'Round 3 - Hole by Hole'!Q96:Q100,'Round 3 - Hole by Hole'!Q103:Q107,'Round 3 - Hole by Hole'!Q110:Q114,'Round 3 - Hole by Hole'!Q117:Q121,'Round 3 - Hole by Hole'!Q124:Q128, 'Round 3 - Hole by Hole'!Q131:Q135, 'Round 3 - Hole by Hole'!Q138:Q142, 'Round 3 - Hole by Hole'!Q145:Q149)</f>
        <v>4.8600000000000003</v>
      </c>
      <c r="R10" s="74">
        <f>AVERAGE('Round 3 - Hole by Hole'!R5:R9,'Round 3 - Hole by Hole'!R12:R16,'Round 3 - Hole by Hole'!R19:R23,'Round 3 - Hole by Hole'!R26:R30,'Round 3 - Hole by Hole'!R33:R37,'Round 3 - Hole by Hole'!R40:R44,'Round 3 - Hole by Hole'!R47:R51,'Round 3 - Hole by Hole'!R54:R58,'Round 3 - Hole by Hole'!R61:R65,'Round 3 - Hole by Hole'!R68:R72,'Round 3 - Hole by Hole'!R75:R79,'Round 3 - Hole by Hole'!R82:R86,'Round 3 - Hole by Hole'!R89:R93,'Round 3 - Hole by Hole'!R96:R100,'Round 3 - Hole by Hole'!R103:R107,'Round 3 - Hole by Hole'!R110:R114,'Round 3 - Hole by Hole'!R117:R121,'Round 3 - Hole by Hole'!R124:R128, 'Round 3 - Hole by Hole'!R131:R135, 'Round 3 - Hole by Hole'!R138:R142, 'Round 3 - Hole by Hole'!R145:R149)</f>
        <v>4.59</v>
      </c>
      <c r="S10" s="109">
        <f>AVERAGE('Round 3 - Hole by Hole'!S5:S9,'Round 3 - Hole by Hole'!S12:S16,'Round 3 - Hole by Hole'!S19:S23,'Round 3 - Hole by Hole'!S26:S30,'Round 3 - Hole by Hole'!S33:S37,'Round 3 - Hole by Hole'!S40:S44,'Round 3 - Hole by Hole'!S47:S51,'Round 3 - Hole by Hole'!S54:S58,'Round 3 - Hole by Hole'!S61:S65,'Round 3 - Hole by Hole'!S68:S72,'Round 3 - Hole by Hole'!S75:S79,'Round 3 - Hole by Hole'!S82:S86,'Round 3 - Hole by Hole'!S89:S93,'Round 3 - Hole by Hole'!S96:S100,'Round 3 - Hole by Hole'!S103:S107,'Round 3 - Hole by Hole'!S110:S114,'Round 3 - Hole by Hole'!S117:S121,'Round 3 - Hole by Hole'!S124:S128, 'Round 3 - Hole by Hole'!S131:S135, 'Round 3 - Hole by Hole'!S138:S142, 'Round 3 - Hole by Hole'!S145:S149)</f>
        <v>4.62</v>
      </c>
      <c r="T10" s="74">
        <f>AVERAGE('Round 3 - Hole by Hole'!T5:T9,'Round 3 - Hole by Hole'!T12:T16,'Round 3 - Hole by Hole'!T19:T23,'Round 3 - Hole by Hole'!T26:T30,'Round 3 - Hole by Hole'!T33:T37,'Round 3 - Hole by Hole'!T40:T44,'Round 3 - Hole by Hole'!T47:T51,'Round 3 - Hole by Hole'!T54:T58,'Round 3 - Hole by Hole'!T61:T65,'Round 3 - Hole by Hole'!T68:T72,'Round 3 - Hole by Hole'!T75:T79,'Round 3 - Hole by Hole'!T82:T86,'Round 3 - Hole by Hole'!T89:T93,'Round 3 - Hole by Hole'!T96:T100,'Round 3 - Hole by Hole'!T103:T107,'Round 3 - Hole by Hole'!T110:T114,'Round 3 - Hole by Hole'!T117:T121,'Round 3 - Hole by Hole'!T124:T128, 'Round 3 - Hole by Hole'!T131:T135, 'Round 3 - Hole by Hole'!T138:T142, 'Round 3 - Hole by Hole'!T145:T149)</f>
        <v>5.94</v>
      </c>
      <c r="U10" s="75">
        <f>SUM(L10:T10)</f>
        <v>42.36</v>
      </c>
      <c r="V10" s="76">
        <f>SUM(K10,U10)</f>
        <v>84.39</v>
      </c>
    </row>
    <row r="11" spans="1:22">
      <c r="C11" s="136" t="s">
        <v>30</v>
      </c>
    </row>
  </sheetData>
  <sheetProtection algorithmName="SHA-512" hashValue="xim+QbRzIGRmPFz4thPVRYUjbb1Uj92IjubDcx5T9nEtDa8fbUGbc6rGDqjXwZYKYB04UeWFPvhfl0ujmuT3dQ==" saltValue="3HyRQY4bCr6CzZlB/EkYSA==" spinCount="100000" sheet="1" objects="1" scenarios="1" selectLockedCells="1" selectUnlockedCells="1"/>
  <pageMargins left="0.7" right="0.7" top="0.75" bottom="0.75" header="0.3" footer="0.3"/>
  <ignoredErrors>
    <ignoredError sqref="B4:J10 L4:T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Players by Team</vt:lpstr>
      <vt:lpstr>Team Scores</vt:lpstr>
      <vt:lpstr>Individual Rankings</vt:lpstr>
      <vt:lpstr>Day 2 Pairings</vt:lpstr>
      <vt:lpstr>Round 1 - Hole by Hole</vt:lpstr>
      <vt:lpstr>Round 2 - Hole by Hole</vt:lpstr>
      <vt:lpstr>Round 3 - Hole by Hole</vt:lpstr>
      <vt:lpstr>Tournament Stats - Links</vt:lpstr>
      <vt:lpstr>Tournament Stats - Lakes</vt:lpstr>
      <vt:lpstr>Individual Stats</vt:lpstr>
      <vt:lpstr>Scoreboard</vt:lpstr>
      <vt:lpstr>'Players by Team'!Print_Area</vt:lpstr>
      <vt:lpstr>'Team Scores'!Print_Area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Scoresheet</dc:title>
  <dc:creator>Coursey, Chris</dc:creator>
  <cp:lastModifiedBy>Owner</cp:lastModifiedBy>
  <cp:lastPrinted>2018-05-31T05:12:18Z</cp:lastPrinted>
  <dcterms:created xsi:type="dcterms:W3CDTF">2005-04-03T22:52:54Z</dcterms:created>
  <dcterms:modified xsi:type="dcterms:W3CDTF">2018-09-17T00:15:33Z</dcterms:modified>
</cp:coreProperties>
</file>